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dminucci\Desktop\"/>
    </mc:Choice>
  </mc:AlternateContent>
  <xr:revisionPtr revIDLastSave="0" documentId="13_ncr:1_{01ECC802-9471-4031-9D1D-C4DA30C2D8AA}" xr6:coauthVersionLast="47" xr6:coauthVersionMax="47" xr10:uidLastSave="{00000000-0000-0000-0000-000000000000}"/>
  <bookViews>
    <workbookView xWindow="-110" yWindow="-110" windowWidth="19420" windowHeight="10420" tabRatio="635" xr2:uid="{00000000-000D-0000-FFFF-FFFF00000000}"/>
  </bookViews>
  <sheets>
    <sheet name="Vendor Info" sheetId="6" r:id="rId1"/>
    <sheet name="1. Set Outs" sheetId="13" r:id="rId2"/>
    <sheet name="2. Recycling Barrels" sheetId="14" r:id="rId3"/>
    <sheet name="3. Recycling Carts" sheetId="15" r:id="rId4"/>
    <sheet name="4. Organics Carts" sheetId="16" r:id="rId5"/>
    <sheet name="5. Public Space, Fixed" sheetId="5" r:id="rId6"/>
    <sheet name="6. Public Space, Collapsible" sheetId="12" r:id="rId7"/>
    <sheet name="7. Roll Offs" sheetId="7" r:id="rId8"/>
    <sheet name="8. Multipurpose Containers" sheetId="17" r:id="rId9"/>
    <sheet name="9. Compost Bins" sheetId="9" r:id="rId10"/>
    <sheet name="10. Kitchen Scrap Buckets" sheetId="10" r:id="rId11"/>
    <sheet name="12. Rain Barrels"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5" l="1"/>
  <c r="G21" i="5"/>
  <c r="G20" i="5"/>
  <c r="G19" i="5"/>
  <c r="G18" i="5"/>
  <c r="G17" i="5"/>
  <c r="G16" i="5"/>
  <c r="G15" i="5"/>
  <c r="G14" i="5"/>
  <c r="G13" i="5"/>
  <c r="G12" i="5"/>
  <c r="G11" i="5"/>
  <c r="G10" i="5"/>
  <c r="G9" i="5"/>
  <c r="G8" i="5"/>
  <c r="G7" i="5"/>
</calcChain>
</file>

<file path=xl/sharedStrings.xml><?xml version="1.0" encoding="utf-8"?>
<sst xmlns="http://schemas.openxmlformats.org/spreadsheetml/2006/main" count="5560" uniqueCount="1629">
  <si>
    <t>Price tables for the three awarded vendors are listed below in alphabetical order.</t>
  </si>
  <si>
    <t>Bidder Company Name</t>
  </si>
  <si>
    <t>Product Type</t>
  </si>
  <si>
    <t>Manufacturer</t>
  </si>
  <si>
    <t>Product Name</t>
  </si>
  <si>
    <t>Manufacturer Part Number or SKU</t>
  </si>
  <si>
    <t>Resin Type</t>
  </si>
  <si>
    <t>Price of 1-99 Set Outs (desirable)</t>
  </si>
  <si>
    <t>Price of 100-250 Set Outs</t>
  </si>
  <si>
    <t>Price of 251-500 Set Outs</t>
  </si>
  <si>
    <t>Price of 501-750 Set Outs</t>
  </si>
  <si>
    <t>Price of 751-1000 Set Outs</t>
  </si>
  <si>
    <t>Price of 1001-2500 Set Outs</t>
  </si>
  <si>
    <t>Price of 2501+ Set Outs</t>
  </si>
  <si>
    <t>Post-Consumer Recycled Content %</t>
  </si>
  <si>
    <t>Total Recycled Content %</t>
  </si>
  <si>
    <t>Average delivery time frame (business days)</t>
  </si>
  <si>
    <t>Price per Unit (Full Truckload Order) - optional</t>
  </si>
  <si>
    <t>Number of Units in Truckload</t>
  </si>
  <si>
    <t>14-Gallon Set Out</t>
  </si>
  <si>
    <t>ORBIS</t>
  </si>
  <si>
    <t>HDPE</t>
  </si>
  <si>
    <t>N/A</t>
  </si>
  <si>
    <t>18 Gallon Set Out</t>
  </si>
  <si>
    <t>NPL265</t>
  </si>
  <si>
    <t>Desirable: 18 Gallon Lid</t>
  </si>
  <si>
    <t xml:space="preserve"> NPL266</t>
  </si>
  <si>
    <t>Additional Quantity Discounts Available</t>
  </si>
  <si>
    <t>One Time Individual Plate charge</t>
  </si>
  <si>
    <t>Desirable: 20-32 Gallon Set Out</t>
  </si>
  <si>
    <t>NPL270</t>
  </si>
  <si>
    <t>Desirable: 20-32 Gallon Lid</t>
  </si>
  <si>
    <t>NPL254</t>
  </si>
  <si>
    <t>NPL250</t>
  </si>
  <si>
    <t>Busch Systems International Inc.</t>
  </si>
  <si>
    <t>Orbis Corporation</t>
  </si>
  <si>
    <t>Busch Systems</t>
  </si>
  <si>
    <t>Plate Fee</t>
  </si>
  <si>
    <t>PLATEFEE</t>
  </si>
  <si>
    <t>325.00/min. 200 bins</t>
  </si>
  <si>
    <t>TRUE 14</t>
  </si>
  <si>
    <t>TRUE14</t>
  </si>
  <si>
    <t>25 - 30%</t>
  </si>
  <si>
    <t>35 - 50%</t>
  </si>
  <si>
    <t>TRUE 18</t>
  </si>
  <si>
    <t>TRUE18</t>
  </si>
  <si>
    <t>Rehrig Pacific Company</t>
  </si>
  <si>
    <t>n/a</t>
  </si>
  <si>
    <t>Negotiable</t>
  </si>
  <si>
    <t>RB-18</t>
  </si>
  <si>
    <t>Desirable: 18 Gallon Lid Black Only</t>
  </si>
  <si>
    <t>RB-18 Lid</t>
  </si>
  <si>
    <t>Brand Plate</t>
  </si>
  <si>
    <t>Barrel Capacity</t>
  </si>
  <si>
    <t>Price of 1-99 Units (desirable)</t>
  </si>
  <si>
    <t>Price of 100-250 Units</t>
  </si>
  <si>
    <t>Price of 251-500 Units</t>
  </si>
  <si>
    <t>Price of 501-1000 Units</t>
  </si>
  <si>
    <t>Price of 1001-2500 Units</t>
  </si>
  <si>
    <t>Price of 2501+ Units</t>
  </si>
  <si>
    <t>Cascade Engineering, Inc</t>
  </si>
  <si>
    <t>(Desirable) Price of 1-100 Carts</t>
  </si>
  <si>
    <t>Price of 101-250 Carts</t>
  </si>
  <si>
    <t>Price of 251-500 Carts</t>
  </si>
  <si>
    <t>Price of 500+ Carts</t>
  </si>
  <si>
    <t>Price of RFID Tag(s)</t>
  </si>
  <si>
    <t>30-38 Gallon Cart</t>
  </si>
  <si>
    <t>Desirable: 30-38 Gallon Cart with multi colored Lid body combination</t>
  </si>
  <si>
    <t>Cascade</t>
  </si>
  <si>
    <t>32 gallon</t>
  </si>
  <si>
    <t>30% to 50% depending on color selection</t>
  </si>
  <si>
    <t>30-45 days</t>
  </si>
  <si>
    <t>35 gallon</t>
  </si>
  <si>
    <t>60-68 Gallon Cart</t>
  </si>
  <si>
    <t>Desirable: 60-68 Gallon Cart with multi colored Lid body combination</t>
  </si>
  <si>
    <t>64 gallon</t>
  </si>
  <si>
    <t>90-98 Gallon Cart</t>
  </si>
  <si>
    <t>Desirable: 90-98 Gallon Cart with multi colored Lid body combination</t>
  </si>
  <si>
    <t>96 gallon</t>
  </si>
  <si>
    <t>Low Frequency RFID Tag (per tag)</t>
  </si>
  <si>
    <t>Texas Instruments</t>
  </si>
  <si>
    <t>LFRFID</t>
  </si>
  <si>
    <t>RI-RP-R9QL</t>
  </si>
  <si>
    <t>see below for pricing on retro-fit tags</t>
  </si>
  <si>
    <t>High Frequency RFID Tag (per tag)</t>
  </si>
  <si>
    <t>Cascade Engineering</t>
  </si>
  <si>
    <t>HFRFID</t>
  </si>
  <si>
    <t>Xtreme</t>
  </si>
  <si>
    <t>3"x13" in-molded label - 4 color pricing:
min 500 to 1,000 = $2.50 each
1,001 to 2,999 = $1.75 each
3,000 to 4,999 = $1.25 each
5,000 or greater - $0.80 each</t>
  </si>
  <si>
    <t>8"x12" in-molded label - 4 color pricing:
min 500 to 1,000 = $2.75 each
1,001 to 2,999 = $2.50 each
3,000 to 4,999 = $1.75 each
5,000 or greater - $1.25 each</t>
  </si>
  <si>
    <t>9.5"x14.5" in-molded label - 4 color pricing:
min 500 to 1,000 = $3.25 each
1,001 to 2,999 = $2.75 each
3,000 to 4,999 = $2.25 each
5,000 or greater - $1.75 each</t>
  </si>
  <si>
    <t>Desirable: Assembly &amp; Distribution System</t>
  </si>
  <si>
    <t>A&amp;D</t>
  </si>
  <si>
    <t>Assembly &amp; Distribution to homes will range from $3.00 to $4.50 per home dependent on quantity and route density</t>
  </si>
  <si>
    <t>Desirable: 40-48 Gallon Cart</t>
  </si>
  <si>
    <t>Desirable: 40-48 Gallon Cart with multi colored Lid body combination</t>
  </si>
  <si>
    <t>Please call for quote on orders greater than truck 
load quantities</t>
  </si>
  <si>
    <t>One Time Individual Plate Charge</t>
  </si>
  <si>
    <t>Pop Can Lid</t>
  </si>
  <si>
    <t>Add $20.00 per cart</t>
  </si>
  <si>
    <t>Paper Slot Lid</t>
  </si>
  <si>
    <t>Add $35.00 per cart (includes beauty ring &amp; deflector)</t>
  </si>
  <si>
    <t>Bittering Agent (rodent &amp; odor control additive)</t>
  </si>
  <si>
    <t>Add $1.25 per lid and $3.75 per cart body</t>
  </si>
  <si>
    <t>Self Adhesive Labels</t>
  </si>
  <si>
    <t>Self adhesive labels are available in various sizes, shapes, and colors.  Call for quote.</t>
  </si>
  <si>
    <t>Premium Axle</t>
  </si>
  <si>
    <t>Available only on 96 gallon cart - add $1.00 per cart</t>
  </si>
  <si>
    <t>Rubber Wheels</t>
  </si>
  <si>
    <t>Available in 8", 10" &amp; 12" sizes - add $3.00 per cart</t>
  </si>
  <si>
    <t>12" Wheels</t>
  </si>
  <si>
    <t>Available for 96 gallon cart only - add $2.00 per cart</t>
  </si>
  <si>
    <t>Description</t>
  </si>
  <si>
    <t>Price</t>
  </si>
  <si>
    <t>$1,000/day</t>
  </si>
  <si>
    <t>Project Implementation Services</t>
  </si>
  <si>
    <t>$1,200/day</t>
  </si>
  <si>
    <t>*CartLogic Web Based Asset Management Services</t>
  </si>
  <si>
    <t>CartLogic Annual Web Service Subscription</t>
  </si>
  <si>
    <t>On-Site Training Services (optional)</t>
  </si>
  <si>
    <t>Pricing varies based on the range of services requested, as well as the size of the cart fleet being serviced.  Customized quotes are available.  Please contact Cascade Engineering.</t>
  </si>
  <si>
    <t xml:space="preserve">* These products and services are unique to each individual customer project scope.  Cascade will review each individual quotation to ensure all implementation costs are highlighted per the scope of the project. Cascade Engineering will dedicate a sales manager to work with the customer to make this a seamless and effective process.
</t>
  </si>
  <si>
    <t>Customized Surveys</t>
  </si>
  <si>
    <t xml:space="preserve">$1.25 to $4.00 per home depending on project size and scope </t>
  </si>
  <si>
    <t>Lifter Products</t>
  </si>
  <si>
    <t>CRL-SL commercial/residential rear or side load applications lifter: low profile, cylinder actuated style lifter, 45.75” dump height.</t>
  </si>
  <si>
    <t>LP-CTB:  commercial/residential rear load, for use without lower tipping bars on commercial rear load trucks; hopper sill mounting height – 41-43”.</t>
  </si>
  <si>
    <t>H15-N-4539/41 Rotary Actuator lifter for rear load applications; can be used with overhead winch for commercial container service if notched into the hopper sill.</t>
  </si>
  <si>
    <t>XHD-612-N-M extra heavy duty commercial rear load applications lifter; cylinder actuated style lifter; 39-41" hopper sill mount height.</t>
  </si>
  <si>
    <t>CTB-10:  commercial/residential rear load, lower tipping roll bar applications lifter; rotary actuator style lifter.</t>
  </si>
  <si>
    <t>RLSL-16/24 commercial/residential rear, side, and front load applications lifter; Rotary actuator style lifter with dump heights from 37" to 45".</t>
  </si>
  <si>
    <t>XHD H25-8041 Rotary Actuator lifter for rear load applications; can be used with overhead winch for commercial container service if notched into the hopper sill. 37"-44" hopper sill mounting height.</t>
  </si>
  <si>
    <t>RFID Tags Retro-fit</t>
  </si>
  <si>
    <t>Price Each
&lt;10,000 Qty</t>
  </si>
  <si>
    <t>Price Each
&gt;10,000 Qty</t>
  </si>
  <si>
    <t>Xtreme Tag Snap In</t>
  </si>
  <si>
    <t>Xtreme Tag Metal</t>
  </si>
  <si>
    <t>Xtreme Tag Retro</t>
  </si>
  <si>
    <t>Pricing does not include shipping</t>
  </si>
  <si>
    <t>ROC-35MB Metal Bar</t>
  </si>
  <si>
    <t>30-45</t>
  </si>
  <si>
    <t>See below</t>
  </si>
  <si>
    <t>Desirable: In-molded labels (per cart)</t>
  </si>
  <si>
    <t>Price tables for the two awarded vendors are listed below in alphabetical order.</t>
  </si>
  <si>
    <t>Cart Capacity</t>
  </si>
  <si>
    <t>10-70 Gallon Cart</t>
  </si>
  <si>
    <t>NPL280A</t>
  </si>
  <si>
    <t>12 GAL</t>
  </si>
  <si>
    <t>Desirable: 10-70 Gallon Cart with multi colored Lid body combination</t>
  </si>
  <si>
    <t>NPL280A*</t>
  </si>
  <si>
    <t>NPL285</t>
  </si>
  <si>
    <t>21 GAL</t>
  </si>
  <si>
    <t>RFID TAG1</t>
  </si>
  <si>
    <t>RFID TAG2</t>
  </si>
  <si>
    <t>NPL-IM</t>
  </si>
  <si>
    <t>HOT STAMP DIE</t>
  </si>
  <si>
    <t>30 Days</t>
  </si>
  <si>
    <t>IML</t>
  </si>
  <si>
    <t xml:space="preserve"> </t>
  </si>
  <si>
    <t>Container Capacity</t>
  </si>
  <si>
    <t>Price of 1-50 Containers</t>
  </si>
  <si>
    <t>Price of 51-100 Containers</t>
  </si>
  <si>
    <t>Price of 101 + Containers</t>
  </si>
  <si>
    <t>50-120 Gallon Fixed Position Container</t>
  </si>
  <si>
    <t>Desirable: pricing for compatible trash receptacle</t>
  </si>
  <si>
    <t>Desirable/alternative: Solar powered recycling and trash compactors</t>
  </si>
  <si>
    <t>Optional/Alternative Product(s)</t>
  </si>
  <si>
    <t>Desirable: Hot Stamp/Cold Molded Labels: Customized messages</t>
  </si>
  <si>
    <t>Other Products (add lines if needed)</t>
  </si>
  <si>
    <t>Super Sorter Two In One</t>
  </si>
  <si>
    <t>SS2IN1</t>
  </si>
  <si>
    <t>LLDPE &amp; HDPE</t>
  </si>
  <si>
    <t>65-99%</t>
  </si>
  <si>
    <t>Super Sorter Three In One</t>
  </si>
  <si>
    <t>SS3IN1</t>
  </si>
  <si>
    <t>Uptown Double</t>
  </si>
  <si>
    <t>UT2</t>
  </si>
  <si>
    <t>Price of 1-25 Containers</t>
  </si>
  <si>
    <t>Price of 26-100 Containers</t>
  </si>
  <si>
    <t>Price of 101-250 Containers</t>
  </si>
  <si>
    <t>Price of 251-500 Containers</t>
  </si>
  <si>
    <t>Price of 500+ Containers</t>
  </si>
  <si>
    <t>Rain Barrels</t>
  </si>
  <si>
    <t>30-45 Days</t>
  </si>
  <si>
    <t>Price of 1-10 Containers</t>
  </si>
  <si>
    <t>Price of 11-25 Containers</t>
  </si>
  <si>
    <t>Price of 26-50 Containers</t>
  </si>
  <si>
    <t>Price of 51-75 Containers</t>
  </si>
  <si>
    <t>Price of 75-100 Containers</t>
  </si>
  <si>
    <t>Price of 100+ Containers</t>
  </si>
  <si>
    <t>Container Capacity (Gallons)</t>
  </si>
  <si>
    <t>Desk side Containers</t>
  </si>
  <si>
    <t>IMI14Q</t>
  </si>
  <si>
    <t>28Q-ML</t>
  </si>
  <si>
    <t>41Q-ML</t>
  </si>
  <si>
    <t>GBC1001</t>
  </si>
  <si>
    <t>Apartment Containers</t>
  </si>
  <si>
    <t>MR-ML</t>
  </si>
  <si>
    <t>Companion/Saddle Trash Containers</t>
  </si>
  <si>
    <t>BC1500/BC1500LW</t>
  </si>
  <si>
    <t>Tall &amp; Slim Recycling Containers</t>
  </si>
  <si>
    <t>WW2-ML</t>
  </si>
  <si>
    <t>WWL</t>
  </si>
  <si>
    <t>WWSF</t>
  </si>
  <si>
    <t>WWLOLIFTVENT/SOL</t>
  </si>
  <si>
    <t>GSMARTB/L/O</t>
  </si>
  <si>
    <t>Office Building &amp; Multi-family Container</t>
  </si>
  <si>
    <t>BOKA2-SS</t>
  </si>
  <si>
    <t>STAINLESS STEEL</t>
  </si>
  <si>
    <t>14-21</t>
  </si>
  <si>
    <t>BOKA3-SS</t>
  </si>
  <si>
    <t>Varies by project size/scope - contact Regional Manager</t>
  </si>
  <si>
    <t>Available on HDPE Items Plate Fee</t>
  </si>
  <si>
    <t>Stamp Fee, Custom Label Fee</t>
  </si>
  <si>
    <t>HITCHARGE, CUSTOMARTWORK</t>
  </si>
  <si>
    <t>Custom labels may be available  at this quantity - please inquire</t>
  </si>
  <si>
    <t>Unit pricing quoted ncludes hot-stamping hit charge for one stamp per container with min. order; additional varies by complexity - contact Regional Manager</t>
  </si>
  <si>
    <t>WWXL30-ML</t>
  </si>
  <si>
    <t>WWXLLO</t>
  </si>
  <si>
    <t>COMPOSITE/STEEL</t>
  </si>
  <si>
    <t>ARISTATA2-517</t>
  </si>
  <si>
    <t>ARISTATA3-517</t>
  </si>
  <si>
    <t>Desirable: One Time Individual Plate Charge</t>
  </si>
  <si>
    <t>Various</t>
  </si>
  <si>
    <t>Container Capacity (gallons)</t>
  </si>
  <si>
    <t>Price of 1-30 Units (desirable)</t>
  </si>
  <si>
    <t>Price of 31-100 Units</t>
  </si>
  <si>
    <t>Price of 101-250 Units</t>
  </si>
  <si>
    <t>Price of 500+ Units</t>
  </si>
  <si>
    <t>Kitchen Scrap Buckets</t>
  </si>
  <si>
    <t>NPL390</t>
  </si>
  <si>
    <t>1.85 GAL</t>
  </si>
  <si>
    <t>NO CHARGE</t>
  </si>
  <si>
    <t>Additional Price for Mounting Hardware if separate</t>
  </si>
  <si>
    <t>NPL205</t>
  </si>
  <si>
    <t>5.4 GAL</t>
  </si>
  <si>
    <t>NPL215</t>
  </si>
  <si>
    <t>6 GAL</t>
  </si>
  <si>
    <t>HOT STAMPING</t>
  </si>
  <si>
    <t>Price of 501 -1000+ Containers</t>
  </si>
  <si>
    <t>Price of 1001 - 2500+ Containers</t>
  </si>
  <si>
    <t>Price of 2501 -5000+ Containers</t>
  </si>
  <si>
    <t>Price of 5001 -10000+ Containers</t>
  </si>
  <si>
    <t xml:space="preserve">10001+ </t>
  </si>
  <si>
    <t>ORB-4G</t>
  </si>
  <si>
    <t>4 Gallons</t>
  </si>
  <si>
    <t>ARB-6G</t>
  </si>
  <si>
    <t>6 Gallons</t>
  </si>
  <si>
    <t>New England Plastics Corp.</t>
  </si>
  <si>
    <t>Price of 1-20 Units (desirable)</t>
  </si>
  <si>
    <t>Price of 21-100 Units</t>
  </si>
  <si>
    <t>Compost Bins: 10cft - 15cft</t>
  </si>
  <si>
    <t>NEP</t>
  </si>
  <si>
    <t>NEW AGE</t>
  </si>
  <si>
    <t>BIN 11</t>
  </si>
  <si>
    <t>RECYC HDPE</t>
  </si>
  <si>
    <t>SAME</t>
  </si>
  <si>
    <t>Compost Bins: 21cft - 27cft</t>
  </si>
  <si>
    <t>BIN 24</t>
  </si>
  <si>
    <t>Compost Bins: 27 cft - 30cft</t>
  </si>
  <si>
    <t>BIN 30</t>
  </si>
  <si>
    <t>Desirable: Compost Bins: 30cft +</t>
  </si>
  <si>
    <t>YES</t>
  </si>
  <si>
    <t>KIT</t>
  </si>
  <si>
    <t>NPL300</t>
  </si>
  <si>
    <t xml:space="preserve"> NO CHARGE</t>
  </si>
  <si>
    <t>KC2SNC-13</t>
  </si>
  <si>
    <t>325.00 with min. order of 200 units</t>
  </si>
  <si>
    <t>No</t>
  </si>
  <si>
    <t>Enviro World Corp.</t>
  </si>
  <si>
    <t>Enviro World Corp</t>
  </si>
  <si>
    <t>EWC-10</t>
  </si>
  <si>
    <t>Great American Rain Barrel</t>
  </si>
  <si>
    <t>POLYETHYLENE</t>
  </si>
  <si>
    <t>RET-UNP-DIV</t>
  </si>
  <si>
    <t>GALVANIZED STEEL</t>
  </si>
  <si>
    <t>RET-UNP-LGE</t>
  </si>
  <si>
    <t>Contact for Placing Orders</t>
  </si>
  <si>
    <t>Busch Systems International Inc</t>
  </si>
  <si>
    <t>www.buschsystems.com</t>
  </si>
  <si>
    <t>705-722-8972</t>
  </si>
  <si>
    <t>www.cascadecartsolutions.com</t>
  </si>
  <si>
    <t>616-975-4902</t>
  </si>
  <si>
    <t>www.enviroworld.us</t>
  </si>
  <si>
    <t xml:space="preserve">416-679-0368 </t>
  </si>
  <si>
    <t>www.greatamericanrainbarrel.com</t>
  </si>
  <si>
    <t>Suzanne Gebelein</t>
  </si>
  <si>
    <t>617-361-2638</t>
  </si>
  <si>
    <t>New England Plastics Corp</t>
  </si>
  <si>
    <t>www.newenglandplastics.com</t>
  </si>
  <si>
    <t>508-995-8895</t>
  </si>
  <si>
    <t>ORBIS Corporation</t>
  </si>
  <si>
    <t>www.orbiscorporation.com</t>
  </si>
  <si>
    <t>www.rehrigpacific.com</t>
  </si>
  <si>
    <t xml:space="preserve">Categories Awarded </t>
  </si>
  <si>
    <t>3 - Wheeled recycling carts</t>
  </si>
  <si>
    <t>12 - Rain barrels</t>
  </si>
  <si>
    <t>9 - Compost Bins</t>
  </si>
  <si>
    <t>Vendors</t>
  </si>
  <si>
    <t xml:space="preserve">Contact Email </t>
  </si>
  <si>
    <t>Contact Telephone</t>
  </si>
  <si>
    <t>Contact Fax</t>
  </si>
  <si>
    <t>Website</t>
  </si>
  <si>
    <t>Contact vendors for product specifications and information.</t>
  </si>
  <si>
    <t>Contact vendor for product specifications and information.</t>
  </si>
  <si>
    <t>Desirable: Mounting Hardware is included in Price (Yes/No)</t>
  </si>
  <si>
    <t xml:space="preserve">ROC-95EG </t>
  </si>
  <si>
    <t>ROC-Gravity Lock</t>
  </si>
  <si>
    <t>OPTIONAL: Rodent Locking System</t>
  </si>
  <si>
    <t>ROC-Rim &amp; Lock</t>
  </si>
  <si>
    <t>Product Pricing: Per Container (delivery priced separately)</t>
  </si>
  <si>
    <t>STERLING 32</t>
  </si>
  <si>
    <t>ICON 35</t>
  </si>
  <si>
    <t>Capacity (Cubic Feet)</t>
  </si>
  <si>
    <t>11 Cu Ft</t>
  </si>
  <si>
    <t>24 Cu Ft</t>
  </si>
  <si>
    <t>30 Cu Ft</t>
  </si>
  <si>
    <t>10 Cu Ft</t>
  </si>
  <si>
    <t>sales@tgarb.com</t>
  </si>
  <si>
    <t>Capacity</t>
  </si>
  <si>
    <t>Uptown Triple</t>
  </si>
  <si>
    <t>UT3</t>
  </si>
  <si>
    <t>Please contact Regional Manager for special projects</t>
  </si>
  <si>
    <t>N/A - rigid liners or bag retention systems in all units</t>
  </si>
  <si>
    <t>N/A - contact Regional Manager for custom labelling/signage options</t>
  </si>
  <si>
    <t xml:space="preserve">Enviro World Corp. </t>
  </si>
  <si>
    <t>Enviro recycler</t>
  </si>
  <si>
    <t>EWC-304</t>
  </si>
  <si>
    <t>55gl</t>
  </si>
  <si>
    <t xml:space="preserve">CleanRiver Recycling Solutions </t>
  </si>
  <si>
    <t>CleanRiver</t>
  </si>
  <si>
    <t>TXZ51-1 with custom poster</t>
  </si>
  <si>
    <t>TXZ51</t>
  </si>
  <si>
    <t>Poster or Polyurethane Resin</t>
  </si>
  <si>
    <t>51 gallon</t>
  </si>
  <si>
    <t>18 from order confirmation package sign off</t>
  </si>
  <si>
    <t>TXZ51-2 with custom poster</t>
  </si>
  <si>
    <t>TXZ51-2</t>
  </si>
  <si>
    <t>TXZ51-3 with custom poster</t>
  </si>
  <si>
    <t>TXZ51-3</t>
  </si>
  <si>
    <t>Please refer to pricing</t>
  </si>
  <si>
    <t>TXZ36</t>
  </si>
  <si>
    <t>36 gallon</t>
  </si>
  <si>
    <t>TXZ72</t>
  </si>
  <si>
    <t>72 gallon</t>
  </si>
  <si>
    <t>TXZ102</t>
  </si>
  <si>
    <t>102 gallon</t>
  </si>
  <si>
    <t>TIM36 (indoor)</t>
  </si>
  <si>
    <t>TIM51</t>
  </si>
  <si>
    <t>TIM51 (indoor)</t>
  </si>
  <si>
    <t>TIM72 (indoor)</t>
  </si>
  <si>
    <t>TIM72</t>
  </si>
  <si>
    <t>TIM102 (indoor)</t>
  </si>
  <si>
    <t>TIM102</t>
  </si>
  <si>
    <t>FLEXE (indoor)</t>
  </si>
  <si>
    <t>FLEXESTDBB</t>
  </si>
  <si>
    <t>Label</t>
  </si>
  <si>
    <t>51 Gallon</t>
  </si>
  <si>
    <t>15 from order confirmation package sign off</t>
  </si>
  <si>
    <t>White Resin</t>
  </si>
  <si>
    <t>Resin</t>
  </si>
  <si>
    <t>Desirable: Hot Stamp/Cold Molded Labels: Customized messages (per unit)</t>
  </si>
  <si>
    <t>7 (if ordered separately)</t>
  </si>
  <si>
    <t>Desirable: Hot Stamp/Cold Molded Labels: Customized messages ALTERNATE (per poster)</t>
  </si>
  <si>
    <t>XL ABS Poster</t>
  </si>
  <si>
    <t>PO-1524</t>
  </si>
  <si>
    <t>Desirable: Hot Stamp/Cold Molded Labels: Customized messages (ALTERNATE) per poster</t>
  </si>
  <si>
    <t>L ABS Poster</t>
  </si>
  <si>
    <t>PO-1319</t>
  </si>
  <si>
    <t>Transition Plates to single stream</t>
  </si>
  <si>
    <t>MMI-1</t>
  </si>
  <si>
    <t>Transition Plates to 2 stream</t>
  </si>
  <si>
    <t>MMI-2</t>
  </si>
  <si>
    <t>Transition Plates to 3 stream</t>
  </si>
  <si>
    <t>MMI-3</t>
  </si>
  <si>
    <t xml:space="preserve">Massachusetts State Contract FAC113 for Recycling Containers, Compost Bins and Rain Barrels. </t>
  </si>
  <si>
    <t xml:space="preserve">This contract includes a variety of recycling containers including recycling bins, wheeled carts, home composting bins and buckets, public space recycling containers, roll-offs, dry cargo containers, solar powered compactors and rain barrels.  State agencies, municipalities and political subdivisions are authorized to purchase from this contract at the prices contained herein.  Effective through January 31, 2022. </t>
  </si>
  <si>
    <t>FAC113 Price Sheet - Category 6: Public Space Containers, Collapsible/Transportable</t>
  </si>
  <si>
    <t>Product Pricing: Per Container &amp; Includes Delivery</t>
  </si>
  <si>
    <t>Collapsible/Transportable Container up to 55 Gallons</t>
  </si>
  <si>
    <t>Wire Event Container Pack of 2</t>
  </si>
  <si>
    <t>WEV-2</t>
  </si>
  <si>
    <t>Additional Bags if bags are required (include quantity in "Product Name" field)</t>
  </si>
  <si>
    <t>Steel frame &amp; lid only - bags by others</t>
  </si>
  <si>
    <t>Please contact your Account Manager</t>
  </si>
  <si>
    <t>One of the available lids is for Trash collection</t>
  </si>
  <si>
    <t>Not Applicable</t>
  </si>
  <si>
    <t>Includes stock labels; contact Account Manager for custom labels</t>
  </si>
  <si>
    <t>FAC113 Master Price Sheet - Category 5: Public Space Recycling Containers, Outdoor/Indoor Fixed Position</t>
  </si>
  <si>
    <t>Price tables for the awarded vendor is listed below in alphabetical order.</t>
  </si>
  <si>
    <t>FAC113 Master Price Sheet - Category 9: Compost Bins</t>
  </si>
  <si>
    <t>$70.00&amp;SHIP</t>
  </si>
  <si>
    <t xml:space="preserve"> ASSEMBLY HARDWARE IS INCLUDED IN PRICE</t>
  </si>
  <si>
    <t>ADDITIONAL PRICING ASSEMBLY HARDWARE IF SEPARATE</t>
  </si>
  <si>
    <t>Kitchen Compost Carrier KC2000 - Vented Lid - Min. 4</t>
  </si>
  <si>
    <t>KC2SNC-13-V</t>
  </si>
  <si>
    <t>Kitchen Compost Carrier KC2000 - Solid Lid - Min. 4</t>
  </si>
  <si>
    <t>Not available</t>
  </si>
  <si>
    <t xml:space="preserve">FAC113 Master Price Sheet - Category 10: Compost Kitchen Scrap Buckets </t>
  </si>
  <si>
    <t>No/NA</t>
  </si>
  <si>
    <t>NA</t>
  </si>
  <si>
    <t>Vented Lid Option</t>
  </si>
  <si>
    <t>FAC113 Master Price Sheet - Category 12: Rain Barrels</t>
  </si>
  <si>
    <t>NPL 315</t>
  </si>
  <si>
    <t>Free Garden Rain</t>
  </si>
  <si>
    <t>15</t>
  </si>
  <si>
    <t>Alternative/optional</t>
  </si>
  <si>
    <t>RET-UNP-BAR</t>
  </si>
  <si>
    <t>RET-PTD-BAR</t>
  </si>
  <si>
    <t xml:space="preserve">Contact vendor to negotiate pricing. </t>
  </si>
  <si>
    <t>Small Diverter</t>
  </si>
  <si>
    <t>Large Diverter</t>
  </si>
  <si>
    <t>Community Program -UNPainted Barrel*</t>
  </si>
  <si>
    <t>Community Program -Painted Rain Barrel*</t>
  </si>
  <si>
    <t xml:space="preserve">*These prices assume that TGARB is doing the distribution, barrels are offered for $10 less when entity assumes distribution. Entities can also purchase barrels outright for $60 each and pick up at our plant, or have them shipped for an additional $9.00per barrel. </t>
  </si>
  <si>
    <t>The Great American Rain Barrel Co (TGARB)</t>
  </si>
  <si>
    <t xml:space="preserve">Rehrig Pacific </t>
  </si>
  <si>
    <t>One Time Individual Plate charge $350</t>
  </si>
  <si>
    <t>Min 200 $6.35</t>
  </si>
  <si>
    <t>NPL258</t>
  </si>
  <si>
    <t>38 Bus. Days</t>
  </si>
  <si>
    <t>Optional/Alternative Set Out - Busch TRUE 18</t>
  </si>
  <si>
    <t>Optional/Alternative Set Out - Busch TRUE 14</t>
  </si>
  <si>
    <t xml:space="preserve">FAC113 Master Price Sheet - Category 1: Set Out Recycling Containers </t>
  </si>
  <si>
    <t>One Time Individual Plate Charge $350</t>
  </si>
  <si>
    <t>25/32</t>
  </si>
  <si>
    <t>RB Lid</t>
  </si>
  <si>
    <t>Separate Lids (for replacement, extra)</t>
  </si>
  <si>
    <t>32 Gallon</t>
  </si>
  <si>
    <t>RB 32</t>
  </si>
  <si>
    <t>25-35 Gallon Barrel with Lid</t>
  </si>
  <si>
    <t>25 Gallon</t>
  </si>
  <si>
    <t>RB 25</t>
  </si>
  <si>
    <t>FAC113 Master Price Sheet - Category 2: Recycling Barrels</t>
  </si>
  <si>
    <t>$2.50 per cart</t>
  </si>
  <si>
    <t>VENT</t>
  </si>
  <si>
    <t>Vent</t>
  </si>
  <si>
    <t xml:space="preserve">Schaefer Systems International, Inc. </t>
  </si>
  <si>
    <t>Venting of Carts</t>
  </si>
  <si>
    <t>$2.00 per cart</t>
  </si>
  <si>
    <t>WHEEL.14</t>
  </si>
  <si>
    <t>12" Wheel</t>
  </si>
  <si>
    <t>12" Wheel Upgrade for 95-gal Carts</t>
  </si>
  <si>
    <t>$3.00 per cart</t>
  </si>
  <si>
    <t>WHEEL.01/02/06</t>
  </si>
  <si>
    <t>Rubber Wheel</t>
  </si>
  <si>
    <t>Rubber Treaded Wheel Upgrade</t>
  </si>
  <si>
    <t>No charge if MOQ met</t>
  </si>
  <si>
    <t>Same as B carts</t>
  </si>
  <si>
    <t>35C, 65C, 95C</t>
  </si>
  <si>
    <t>Type "C" Cart</t>
  </si>
  <si>
    <t>Comb Lifter Modification - B Series</t>
  </si>
  <si>
    <t>$3.50 - 7.50 depending on installation requirements; Call for quote</t>
  </si>
  <si>
    <t>LID.LATCH</t>
  </si>
  <si>
    <t>Lid Latch</t>
  </si>
  <si>
    <t>SafeWaste</t>
  </si>
  <si>
    <t>$25-35 depending on installation requirements; Call for quote</t>
  </si>
  <si>
    <t>GRAVITY.LOCK</t>
  </si>
  <si>
    <t>Automated Gravity Lock</t>
  </si>
  <si>
    <t>Franzen; Fath</t>
  </si>
  <si>
    <t>Gravity Lock</t>
  </si>
  <si>
    <t>PAPERSLOT</t>
  </si>
  <si>
    <t>Paper Slot</t>
  </si>
  <si>
    <t>Molded in Paper Slot w/ Deflector &amp; Hasp (65B &amp; 95B only)</t>
  </si>
  <si>
    <t>BTL.KIT</t>
  </si>
  <si>
    <t>Bottle Kit</t>
  </si>
  <si>
    <t>Bottle &amp; Can Lid Modification</t>
  </si>
  <si>
    <t>$0.40 - 0.80; Call for quote</t>
  </si>
  <si>
    <t>WTD.EDULIT</t>
  </si>
  <si>
    <t>Education Literature</t>
  </si>
  <si>
    <t>Education Literature - Print and Prepare for Attaching during A&amp;D</t>
  </si>
  <si>
    <t>Education Literature - Attach during A&amp;D Only</t>
  </si>
  <si>
    <t>Add $1 - $5 per cart; Call for quote</t>
  </si>
  <si>
    <t>Polyethylene</t>
  </si>
  <si>
    <t>OCEANBOUND</t>
  </si>
  <si>
    <t>Ocean-bound Plastic</t>
  </si>
  <si>
    <t>EnVision Plastics</t>
  </si>
  <si>
    <t xml:space="preserve">Ocean-bound Plastics </t>
  </si>
  <si>
    <t>RFID.COMMERCIAL</t>
  </si>
  <si>
    <t xml:space="preserve">Commercial RFID </t>
  </si>
  <si>
    <t>HID Corp.</t>
  </si>
  <si>
    <t>Commercial RFID Tag</t>
  </si>
  <si>
    <t>$2.50 - $7.50; call for quote</t>
  </si>
  <si>
    <t>WTD.LABEL.ADH</t>
  </si>
  <si>
    <t>WTD.LABEL</t>
  </si>
  <si>
    <t>Central Decal</t>
  </si>
  <si>
    <t xml:space="preserve">Adhesive Labels </t>
  </si>
  <si>
    <t>$5 - $20 per cart/container; call for quote as pricing is based heavily on quantity and density</t>
  </si>
  <si>
    <t>WTD.HANDLING</t>
  </si>
  <si>
    <t>RFID RETROFIT</t>
  </si>
  <si>
    <t>RFID Retrofit - Labor</t>
  </si>
  <si>
    <t>RFID.RETROFIT</t>
  </si>
  <si>
    <t>RFID.3</t>
  </si>
  <si>
    <t>RFID Retrofit - Tag</t>
  </si>
  <si>
    <t xml:space="preserve">$5 - $20 per cart removed; call for quote as pricing is based heavily on quantity and density. </t>
  </si>
  <si>
    <t>Cart Removal</t>
  </si>
  <si>
    <t>Existing Cart Removal Services</t>
  </si>
  <si>
    <t xml:space="preserve">$5.25 per cart for one-three truckloads. For four truckload or more, $4.85 per cart. Services included in the A&amp;D price if A&amp;D selected/required. </t>
  </si>
  <si>
    <t>MOQ: Full Truckload</t>
  </si>
  <si>
    <t>Cart Offloading &amp; Assembly</t>
  </si>
  <si>
    <t>Cart Offloading &amp; Assembly Services</t>
  </si>
  <si>
    <t>$.40 - $3.00 per address required depending on response method(s) required. Call for quote</t>
  </si>
  <si>
    <t>W1. SMCPROGRAM</t>
  </si>
  <si>
    <t>SelectMyCart Program</t>
  </si>
  <si>
    <t>SelectMyCart™ Resident Cart Selection Program</t>
  </si>
  <si>
    <t>$60.00 per month per truck/scanner ($720 per item for each year)</t>
  </si>
  <si>
    <t>W1. DATAPACK</t>
  </si>
  <si>
    <t>Cellular data package for on-board unit and handheld scanners</t>
  </si>
  <si>
    <t>Data Packages for RFID Truck Systems and/or Handheld Scanner</t>
  </si>
  <si>
    <t>W1.HHSCANNER</t>
  </si>
  <si>
    <t>WISTAR Handheld Scanner</t>
  </si>
  <si>
    <t xml:space="preserve">Intermec </t>
  </si>
  <si>
    <t>WISTAR Handheld Scanner (RFID and OCR)</t>
  </si>
  <si>
    <t>W1.ASSTMGMT</t>
  </si>
  <si>
    <t>WISTAR Asset Management</t>
  </si>
  <si>
    <t>WISTAR® Asset Management Solution Annual Subscription</t>
  </si>
  <si>
    <t>W1.RFIDTRUCKSYS</t>
  </si>
  <si>
    <t>WISTAR Truck System w/ On-board Unit</t>
  </si>
  <si>
    <t xml:space="preserve">WISTAR® Service Verification Equipment for Collections Vehicles </t>
  </si>
  <si>
    <t>W1.TOTALSOLUTN</t>
  </si>
  <si>
    <t>WISTAR Total Solution</t>
  </si>
  <si>
    <t>WISTAR® Service Verification &amp; Asset Management System Annual Subscription</t>
  </si>
  <si>
    <t>HS. Plate</t>
  </si>
  <si>
    <t>Hot Stamp Plate Creation Fee</t>
  </si>
  <si>
    <t>Please call for pricing on orders more than one full truckload. Hot stamp plate charge may be waived for greater than full truckload orders.</t>
  </si>
  <si>
    <t>40-48 gallon cart not offered</t>
  </si>
  <si>
    <t>TBD based on number of carts &amp; scope</t>
  </si>
  <si>
    <t>RFID tag scanning included</t>
  </si>
  <si>
    <t xml:space="preserve">35-gal size 3.5" x 9.5": $2.00; 65- &amp; 95-gal size 9" x 9.5": $3.50; Call for quote for quantity greater than FTL </t>
  </si>
  <si>
    <t>Inclusion does not affect delivery timeframe</t>
  </si>
  <si>
    <t>35-gal size 3.5" x 9.5": $3.00; 65- &amp; 95-gal size 9" x 9.5": $3.50; Call for quote for quantity greater than FTL</t>
  </si>
  <si>
    <t>35-gal size 3.5" x 9.5": $5.00; 65- &amp; 95-gal size 9" x 9.5": $5.50</t>
  </si>
  <si>
    <t>35-gal size 3.5" x 9.5": $10.25; 65- &amp; 95-gal size 9" x 9.5": $11.25</t>
  </si>
  <si>
    <t>In-mold Label</t>
  </si>
  <si>
    <t>In-Mold Label</t>
  </si>
  <si>
    <t>Higgs™-3</t>
  </si>
  <si>
    <t>EPC Class 1 Gen 2 UHF RFID Tag</t>
  </si>
  <si>
    <t>Alien Technology</t>
  </si>
  <si>
    <t>30 business days</t>
  </si>
  <si>
    <t xml:space="preserve">Minimum of 30%, up to 50% </t>
  </si>
  <si>
    <t>See full truckload pricing</t>
  </si>
  <si>
    <t>Total Capacity: 99.5        Capacity Cart: 96   Capacity Lid: 3.5</t>
  </si>
  <si>
    <t>USD 95B</t>
  </si>
  <si>
    <t xml:space="preserve">Total Capacity: 97.4        Capacity Cart: 95    Capacity Lid: 2.4 </t>
  </si>
  <si>
    <t>USD 95M</t>
  </si>
  <si>
    <t>Total Capacity: 98         Capacity Cart: 96     Capacity Lid: 2</t>
  </si>
  <si>
    <t>USD 95Q</t>
  </si>
  <si>
    <t>MOQ = 95Q: 55; 95M: 56; 95B: 50</t>
  </si>
  <si>
    <t>Total Capacity: 68.8        Capacity Cart: 63.5 Capacity Lid: 5.3</t>
  </si>
  <si>
    <t>USD 65B</t>
  </si>
  <si>
    <t>Total Capacity: 66.9   Capacity Cart: 64.5  Capacity Lid: 2.4</t>
  </si>
  <si>
    <t>USD 65M</t>
  </si>
  <si>
    <t>MOQ = 56 Carts</t>
  </si>
  <si>
    <t>Total Capacity: 38.2        Capacity Cart:   35.1  Capacity Lid: 3.1</t>
  </si>
  <si>
    <t>USD 35B</t>
  </si>
  <si>
    <t>MOQ = 60 Carts</t>
  </si>
  <si>
    <t>Schaefer Systems International, Inc.</t>
  </si>
  <si>
    <t>Data Handling</t>
  </si>
  <si>
    <t>Custom Development Cost</t>
  </si>
  <si>
    <t>Software Development</t>
  </si>
  <si>
    <t>Camera monthly cell service</t>
  </si>
  <si>
    <t>FMDPS - Camera Cell Service</t>
  </si>
  <si>
    <t>Camera hardware – outward &amp; inward facing camera</t>
  </si>
  <si>
    <t>FMDPS - Camera (Service Verification and Contamination Photos)</t>
  </si>
  <si>
    <t>Fleet management &amp; Driver Performance monthly cell service</t>
  </si>
  <si>
    <t>FMDPS - Cell Service</t>
  </si>
  <si>
    <t xml:space="preserve">Seatbelt sensor </t>
  </si>
  <si>
    <t>FMDPS - Seatbelt Sensor</t>
  </si>
  <si>
    <t>Fleet management &amp; Driver Performance hardware device</t>
  </si>
  <si>
    <t>FMDPS - Telematics Device</t>
  </si>
  <si>
    <t>Per answering machine detection.  </t>
  </si>
  <si>
    <t>         $0.04</t>
  </si>
  <si>
    <t>516998  </t>
  </si>
  <si>
    <t>Answering Machine Detection </t>
  </si>
  <si>
    <t>Per look up. </t>
  </si>
  <si>
    <t>         $0.04</t>
  </si>
  <si>
    <t>516980  </t>
  </si>
  <si>
    <t>Look up </t>
  </si>
  <si>
    <t>Price per month for 100,000 emails. </t>
  </si>
  <si>
    <t>        $400.00  </t>
  </si>
  <si>
    <t>511142 </t>
  </si>
  <si>
    <t>100K Communication Email </t>
  </si>
  <si>
    <t>Price per email over allowable 100,000 emails per month. </t>
  </si>
  <si>
    <t>         $0.004</t>
  </si>
  <si>
    <t>508963 </t>
  </si>
  <si>
    <t>Communication Email </t>
  </si>
  <si>
    <t>Price per minute (pre-recorded phone call). </t>
  </si>
  <si>
    <t>          $0.04</t>
  </si>
  <si>
    <t>508955 </t>
  </si>
  <si>
    <t>Communication Phone Calls </t>
  </si>
  <si>
    <t>Price per sms (text).  </t>
  </si>
  <si>
    <t>           $0.04</t>
  </si>
  <si>
    <t>508947 </t>
  </si>
  <si>
    <t>Communication Service SMS </t>
  </si>
  <si>
    <t>Costs vary based on customer requirements (location in US or Canada, volume, etc.) </t>
  </si>
  <si>
    <t xml:space="preserve">              n/a </t>
  </si>
  <si>
    <t>508998 </t>
  </si>
  <si>
    <t>Communication Service  (resident communications)</t>
  </si>
  <si>
    <t>Costs very based on customer requirements.</t>
  </si>
  <si>
    <t>              n/a </t>
  </si>
  <si>
    <t>509018 </t>
  </si>
  <si>
    <t>Website Maintenance </t>
  </si>
  <si>
    <t>Costs vary based on customer requirements. </t>
  </si>
  <si>
    <t>n/a </t>
  </si>
  <si>
    <t>509026 </t>
  </si>
  <si>
    <t>Service Request Website  </t>
  </si>
  <si>
    <t xml:space="preserve">Adjustable mounting bracket for rear load trucks </t>
  </si>
  <si>
    <t xml:space="preserve">Mounting Bracket </t>
  </si>
  <si>
    <t xml:space="preserve">70’ Observation cable compatible with 3 button observation panel </t>
  </si>
  <si>
    <t xml:space="preserve">80’ Observation Cable </t>
  </si>
  <si>
    <t xml:space="preserve">50’ Observation cable compatible with 3 button observation panel </t>
  </si>
  <si>
    <t xml:space="preserve">50’ Observation Cable </t>
  </si>
  <si>
    <t xml:space="preserve">100’ Waterproof Power Cable to 12V DC Truck </t>
  </si>
  <si>
    <t xml:space="preserve">100’ Power Cable </t>
  </si>
  <si>
    <t xml:space="preserve">75’ Waterproof Power Cable to 12V DC Truck </t>
  </si>
  <si>
    <t xml:space="preserve">75’ Power Cable </t>
  </si>
  <si>
    <t xml:space="preserve">50’ Waterproof Power Cable to 12V DC Truck </t>
  </si>
  <si>
    <t xml:space="preserve">50’ Power Cable </t>
  </si>
  <si>
    <t xml:space="preserve">External GSM/GPS/WiFi Antenna </t>
  </si>
  <si>
    <t xml:space="preserve">Antenna/Annunciator </t>
  </si>
  <si>
    <t>Commercial Container RFID Tags</t>
  </si>
  <si>
    <t>Printed Barcode/RFID Label</t>
  </si>
  <si>
    <t xml:space="preserve">Printed Barcode label. </t>
  </si>
  <si>
    <t xml:space="preserve">Printed Barcode Label </t>
  </si>
  <si>
    <t xml:space="preserve">Per Mobile user per month. Customer Provided iOS/Android Smart Phone of Tablet Required </t>
  </si>
  <si>
    <t xml:space="preserve">Vision SAAS— ICT Mobile User </t>
  </si>
  <si>
    <t xml:space="preserve">Per Desktop user per month. Minimum of 2 Users Per Month. Big Data Analytics Feature Included </t>
  </si>
  <si>
    <t xml:space="preserve">Vision SAAS— ICT Desktop User </t>
  </si>
  <si>
    <t xml:space="preserve">Per Desktop user per month. Only applicable to legacy customers before Big Data Analytics become standard with our desktop pricing. </t>
  </si>
  <si>
    <t xml:space="preserve">Analytics Solution Add On </t>
  </si>
  <si>
    <t xml:space="preserve">Vision SAAS—Service Verification and Participation Reporting Desktop User </t>
  </si>
  <si>
    <t xml:space="preserve">Includes Observation Panel and cable </t>
  </si>
  <si>
    <t>Observation Reporting Panel Kit (identify contamination)</t>
  </si>
  <si>
    <t xml:space="preserve">Includes One-Year Warranty, power cable, antenna </t>
  </si>
  <si>
    <t xml:space="preserve">Vision RFID Reader </t>
  </si>
  <si>
    <t xml:space="preserve">Per truck per month. Rehrig RFID Reader Hardware Required </t>
  </si>
  <si>
    <t xml:space="preserve">Vision SAAS—SV Truck </t>
  </si>
  <si>
    <t xml:space="preserve">1 minimum for initial implementation. Vision Database Setup. Address scrubbing and import </t>
  </si>
  <si>
    <t xml:space="preserve">Vision Database Setup </t>
  </si>
  <si>
    <t xml:space="preserve">2 days minimum for initial implementation. Installation of hardware and additional training beyond 2 days will be quoted by the TPM for resources. Pricing is $2,000 per TPM per day. Estimated installation of two trucks per person per day. </t>
  </si>
  <si>
    <t xml:space="preserve">$2,000/day </t>
  </si>
  <si>
    <t xml:space="preserve">Implementation Services </t>
  </si>
  <si>
    <t xml:space="preserve">Vision SAAS - Work Order Inventory Software Mobile User </t>
  </si>
  <si>
    <t xml:space="preserve">Per Desktop user per month. Minimum of 2 Users Per Month. </t>
  </si>
  <si>
    <t xml:space="preserve">Vision SAAS—Work Order Inventory Software Desktop User </t>
  </si>
  <si>
    <t xml:space="preserve"> Notes </t>
  </si>
  <si>
    <t xml:space="preserve"> Price Unit/User  </t>
  </si>
  <si>
    <t>Part Wght</t>
  </si>
  <si>
    <t>Part ID</t>
  </si>
  <si>
    <t>Technology Offerings</t>
  </si>
  <si>
    <t>WEBSITE ONLINE SIGNUPS. Server data extraction of website resident responses. Per website submission</t>
  </si>
  <si>
    <t>WEBSITE HOSTING FEES. Cloud Database Hosting. Minimum 1 month. Per month.</t>
  </si>
  <si>
    <t xml:space="preserve">WEBSITE SETUP. Website Design, custom renders, selection setup. </t>
  </si>
  <si>
    <t>MAILER POSTCARD PROCESSING FEE. Collection of Mailers at the PO box, enter resident selection in database. Per postcard submission</t>
  </si>
  <si>
    <t>MAILER POSTAGE. USPS Postage for returned mailer postcards. Per postcard submission.</t>
  </si>
  <si>
    <t>MAILER PRINTING. Mailer Design, printing, and outbound postage. Minimum 2,000. Per Postcard</t>
  </si>
  <si>
    <t xml:space="preserve"> $35,000 per month for 35 work orders per day, drive up to 125 miles per day. </t>
  </si>
  <si>
    <r>
      <t xml:space="preserve">Container Maintenance Estimated Rate. </t>
    </r>
    <r>
      <rPr>
        <sz val="10"/>
        <rFont val="Arial"/>
        <family val="2"/>
      </rPr>
      <t xml:space="preserve">Pricing provided for two employee, two trucks, working out of the customer facility for no additional cost.  Final price will be determined upon completion of questionnaire, site visit, and customer Service Level Agreements. Minimum three year agreement.  </t>
    </r>
  </si>
  <si>
    <t xml:space="preserve"> $30.00 per container/attempt </t>
  </si>
  <si>
    <r>
      <t xml:space="preserve">Commercial UHF RFID Retrofit. </t>
    </r>
    <r>
      <rPr>
        <sz val="10"/>
        <rFont val="Arial"/>
        <family val="2"/>
      </rPr>
      <t>Pricing does not include RFID tag and final price will be provided upon completion of a questionnaire.</t>
    </r>
  </si>
  <si>
    <t xml:space="preserve"> $7.25 per cart per attempt  </t>
  </si>
  <si>
    <r>
      <t xml:space="preserve">Residential UHF RFID Retrofit. </t>
    </r>
    <r>
      <rPr>
        <sz val="10"/>
        <rFont val="Arial"/>
        <family val="2"/>
      </rPr>
      <t>Min. 5000 residential</t>
    </r>
    <r>
      <rPr>
        <sz val="10"/>
        <color rgb="FFFF0000"/>
        <rFont val="Arial"/>
        <family val="2"/>
      </rPr>
      <t xml:space="preserve"> </t>
    </r>
    <r>
      <rPr>
        <sz val="10"/>
        <rFont val="Arial"/>
        <family val="2"/>
      </rPr>
      <t>containers.  Pricing does not include RFID tag.  Service is also available for commercial containers and final price will be provided upon completion of a questionnaire.</t>
    </r>
  </si>
  <si>
    <t xml:space="preserve"> $9.00 per cart per attempt </t>
  </si>
  <si>
    <r>
      <t xml:space="preserve">Container Reclamation.   </t>
    </r>
    <r>
      <rPr>
        <sz val="10"/>
        <rFont val="Arial"/>
        <family val="2"/>
      </rPr>
      <t>Franchise container reclamation and customer provides staging area, electronic address list, and route maps.  Price will be determined once a questionnaire is complete</t>
    </r>
  </si>
  <si>
    <t xml:space="preserve"> $2000 per crew per day </t>
  </si>
  <si>
    <r>
      <t xml:space="preserve">Work Orders after performing Assembly and Distribution. </t>
    </r>
    <r>
      <rPr>
        <sz val="10"/>
        <rFont val="Arial"/>
        <family val="2"/>
      </rPr>
      <t>customer must provide electronic work order list and all parts/components for completion of work orders</t>
    </r>
  </si>
  <si>
    <r>
      <t xml:space="preserve">Work Orders.  </t>
    </r>
    <r>
      <rPr>
        <sz val="10"/>
        <rFont val="Arial"/>
        <family val="2"/>
      </rPr>
      <t>When Rehrig resources are in the area or a minimum of 3 days of work required.</t>
    </r>
  </si>
  <si>
    <r>
      <t xml:space="preserve">Route Audit.  </t>
    </r>
    <r>
      <rPr>
        <sz val="10"/>
        <rFont val="Arial"/>
        <family val="2"/>
      </rPr>
      <t>Min. homes needed 5000. Price is a range due to multiple parameters and will be determined once a questionnaire for a scope of services is completed.</t>
    </r>
  </si>
  <si>
    <t>Unit Price</t>
  </si>
  <si>
    <t>Part #</t>
  </si>
  <si>
    <t xml:space="preserve">Service Offerings  </t>
  </si>
  <si>
    <t>Credit $0.00 per pound less freight</t>
  </si>
  <si>
    <t>RG001L</t>
  </si>
  <si>
    <t>MDPE (Toter)</t>
  </si>
  <si>
    <t>Credit $0.6-.$10 per LB less freight check for pricing</t>
  </si>
  <si>
    <t>RG001H</t>
  </si>
  <si>
    <t>HDPE (Rehrig, Otto, Cascade and Schaefer)</t>
  </si>
  <si>
    <t>Rehrig will buyback scrap containers less freight costs at the established per pound rates below.  Credits to be issued to customer returning containers. Truckload volume preferred to maximize payout.</t>
  </si>
  <si>
    <t xml:space="preserve">Container Buy Back Credit </t>
  </si>
  <si>
    <t>Ask for pricing</t>
  </si>
  <si>
    <t>Ocean Plastic</t>
  </si>
  <si>
    <t>Brand Plate Set up Fee</t>
  </si>
  <si>
    <t>One Time Individual Plate Charge $650</t>
  </si>
  <si>
    <t>Assembly and Distribution to residents. Min. order of 3000 deliveries. Pricing is for a Subsciption delivery within a community. Customer must provide staging yard,electronic address list and delivery maps. $7.75 per delivery.</t>
  </si>
  <si>
    <t>A&amp;D Subscription</t>
  </si>
  <si>
    <t>Assembly &amp; Distribution</t>
  </si>
  <si>
    <t>Assembly and Distribution to residents. Min. order of 3000 deliveries. Pricing is for a franchise delivery to every house within a community. Customer must provide staging yard,electronic address list and delivery maps. $4.75 per delivery.</t>
  </si>
  <si>
    <t>A&amp;D Franchise</t>
  </si>
  <si>
    <t>Minimum order is 100. $3.60 per label up to 4 colors.  $1.80 for truck load orders up to 4 colors. Please reference response form.</t>
  </si>
  <si>
    <t>UHF RFID</t>
  </si>
  <si>
    <t>Metal Craft</t>
  </si>
  <si>
    <t>Up to 50% Black</t>
  </si>
  <si>
    <t xml:space="preserve"> See Below </t>
  </si>
  <si>
    <t>Total Capacity:97.3         Cart Capacity:91.9    Lid Capacity:5.4</t>
  </si>
  <si>
    <t>Total Capacity:68.1         Cart Capacity:64.4       Lid Capacity:3.7</t>
  </si>
  <si>
    <t xml:space="preserve">ROC-65 NB </t>
  </si>
  <si>
    <t>Total Capacity:37.4         Cart Capacity:35.4       Lid Capacity:2</t>
  </si>
  <si>
    <t>Hand Held RFID Scanner (UHF)</t>
  </si>
  <si>
    <t>$299-749/month based on number of carts</t>
  </si>
  <si>
    <t>ICON 64/48</t>
  </si>
  <si>
    <t>48 Gallon</t>
  </si>
  <si>
    <t>Project specific</t>
  </si>
  <si>
    <t>28-Days</t>
  </si>
  <si>
    <t xml:space="preserve">
522</t>
  </si>
  <si>
    <t>Total Capacity:   99.4      Capacity Cart:   95.76  Capacity Lid: 3.64</t>
  </si>
  <si>
    <t xml:space="preserve">
ICON 96</t>
  </si>
  <si>
    <t>Total Capacity:   99.1      Capacity Cart:  95.2   Capacity Lid:  3.9</t>
  </si>
  <si>
    <t>STERLING 96</t>
  </si>
  <si>
    <t xml:space="preserve">
720</t>
  </si>
  <si>
    <t>Total Capacity:   66.56     Capacity Cart:  63.62   Capacity Lid: 2.94</t>
  </si>
  <si>
    <t xml:space="preserve">
ICON 64</t>
  </si>
  <si>
    <t>STERLING 64</t>
  </si>
  <si>
    <t>Total Capacity: 36.56        Capacity Cart:  34.81 Capacity Lid: 1.75</t>
  </si>
  <si>
    <t>Total Capacity :33.83 
Capacity Cart: 32.28
Capacity Lid: 1.55</t>
  </si>
  <si>
    <t>FAC113 Master Price Sheet - Category 3: Wheeled Recycling Carts</t>
  </si>
  <si>
    <t> </t>
  </si>
  <si>
    <t xml:space="preserve"> N/A </t>
  </si>
  <si>
    <t xml:space="preserve"> HDPE </t>
  </si>
  <si>
    <t>OPTIONAL: Gravity Lock</t>
  </si>
  <si>
    <t xml:space="preserve"> N/A</t>
  </si>
  <si>
    <t xml:space="preserve"> Rodent Lock</t>
  </si>
  <si>
    <t>Min. Order 100</t>
  </si>
  <si>
    <t>FAC113 Master Price Sheet - Category 4: Organics Collection Carts</t>
  </si>
  <si>
    <t>Chasing Arrows Only</t>
  </si>
  <si>
    <t>50% in Black%</t>
  </si>
  <si>
    <t xml:space="preserve"> Negotiable </t>
  </si>
  <si>
    <t>Price of 101-500 Containers</t>
  </si>
  <si>
    <t>RECYCLED PLASTIC LUMBER</t>
  </si>
  <si>
    <t>HYBRID</t>
  </si>
  <si>
    <t>Hybrid - Min. 2</t>
  </si>
  <si>
    <t>PAL</t>
  </si>
  <si>
    <t>Paladin - Min. 4</t>
  </si>
  <si>
    <t>COMPOSITE</t>
  </si>
  <si>
    <t>VAN</t>
  </si>
  <si>
    <t>Vanish - Min. 18</t>
  </si>
  <si>
    <t>POWDER-COATED STEEL</t>
  </si>
  <si>
    <t>SPEC-CSWW</t>
  </si>
  <si>
    <t>Spectrum Cube Slim Waste &amp; Wipes</t>
  </si>
  <si>
    <t>KOVAH</t>
  </si>
  <si>
    <t>Kovah - Min. 4</t>
  </si>
  <si>
    <t>IKONA</t>
  </si>
  <si>
    <t>Ikona - Min. 4</t>
  </si>
  <si>
    <t>SUM3-FD</t>
  </si>
  <si>
    <t>Summit Triple - Front Door - Min. 4</t>
  </si>
  <si>
    <t>SUM2-FD</t>
  </si>
  <si>
    <t>Summit Double - Front Door - Min. 4</t>
  </si>
  <si>
    <t>SUM3-H</t>
  </si>
  <si>
    <t>Summit Triple - Hinged Lid - Min. 4</t>
  </si>
  <si>
    <t>SUM2-H</t>
  </si>
  <si>
    <t>Summit Double - Hinged Lid - Min. 4</t>
  </si>
  <si>
    <t>SPEC-R</t>
  </si>
  <si>
    <t>Spectrum Round</t>
  </si>
  <si>
    <t>SPEC-ES</t>
  </si>
  <si>
    <t>Spectrum Ellipse Slim</t>
  </si>
  <si>
    <t>SPEC-E</t>
  </si>
  <si>
    <t>Spectrum Ellipse</t>
  </si>
  <si>
    <t>SPEC-CS</t>
  </si>
  <si>
    <t>Spectrum Cube Slim</t>
  </si>
  <si>
    <t>SPEC-CXL</t>
  </si>
  <si>
    <t>Spectrum Cube XL</t>
  </si>
  <si>
    <t>SPEC-C</t>
  </si>
  <si>
    <t>Spectrum Cube</t>
  </si>
  <si>
    <t>LDPE</t>
  </si>
  <si>
    <t>OCTO</t>
  </si>
  <si>
    <t>Octo -Indoor - Min. 4</t>
  </si>
  <si>
    <t>EVCS</t>
  </si>
  <si>
    <t>Evolve Cube Slim Colored</t>
  </si>
  <si>
    <t>EVCS-BL</t>
  </si>
  <si>
    <t>Evolve Cube Slim Black</t>
  </si>
  <si>
    <t>EVC</t>
  </si>
  <si>
    <t>Evolve Cube Colored</t>
  </si>
  <si>
    <t>EVC-BL</t>
  </si>
  <si>
    <t>Evolve Cube Black</t>
  </si>
  <si>
    <t>BILLI-10</t>
  </si>
  <si>
    <t>Billi Box 10 Gallon - Min. 10</t>
  </si>
  <si>
    <t>BILLI-7</t>
  </si>
  <si>
    <t>Billi Box 7 Gallon - Min. 10</t>
  </si>
  <si>
    <t>64 or 69</t>
  </si>
  <si>
    <t>SES-2-3</t>
  </si>
  <si>
    <t>Sessanta Double or Triple - Min. 4</t>
  </si>
  <si>
    <t>CS-2</t>
  </si>
  <si>
    <t>Courtside Double - Min. 4</t>
  </si>
  <si>
    <t>CS-1</t>
  </si>
  <si>
    <t>Courtside Single - Min. 4</t>
  </si>
  <si>
    <t>CCC-WRAP</t>
  </si>
  <si>
    <t>Coffee Cup Collector w/Custom Wrap - Min 4</t>
  </si>
  <si>
    <t>BATBIN</t>
  </si>
  <si>
    <t>Battery Recycler - Min. 10</t>
  </si>
  <si>
    <t>Aristata XL - Tier 2 Triple - Min. 4</t>
  </si>
  <si>
    <t>Aristata XL - Tier 2 Double - Min. 4</t>
  </si>
  <si>
    <t>Aristata - Tier 2 Triple - Min. 4</t>
  </si>
  <si>
    <t>Aristata - Tier 2 Double - Min. 4</t>
  </si>
  <si>
    <t>WWXLLOLIFT</t>
  </si>
  <si>
    <t>Waste Watcher XL Lift Lid - Min. 4</t>
  </si>
  <si>
    <t>Waste Watcher XL Lid - Min. 4</t>
  </si>
  <si>
    <t>Waste Watcher XL Body only - Min. 4</t>
  </si>
  <si>
    <t>Available on HDPE Items - 325.00 with min. order of units (min. depends on product)</t>
  </si>
  <si>
    <t>Varies by project size/scope - contact Account Manager</t>
  </si>
  <si>
    <t>Boka - Triple - Min. 4</t>
  </si>
  <si>
    <t>Boka - Double - Min. 4</t>
  </si>
  <si>
    <t>Smart Sort w/Lid and Opening - Min. 4</t>
  </si>
  <si>
    <t>WWDL1</t>
  </si>
  <si>
    <t>Waste Watcher Single Dolly - Min. 4</t>
  </si>
  <si>
    <t>Waste Watcher Lift Lids - Min. 4</t>
  </si>
  <si>
    <t>Waste Watcher Sign Frames - Min. 4</t>
  </si>
  <si>
    <t>Waste Watcher Standard Lids - Min. 4</t>
  </si>
  <si>
    <t>Waste Watcher Body only - Min. 4</t>
  </si>
  <si>
    <t>BC1500 Hanging Waste Basket w/Lid - Min. 10</t>
  </si>
  <si>
    <t>Multi Recycler - Min. 10</t>
  </si>
  <si>
    <t>BC1001 Deskside Recycling Bin - Min. 20</t>
  </si>
  <si>
    <t>41 QUART - Min. 20</t>
  </si>
  <si>
    <t>28 QUART - Min. 20</t>
  </si>
  <si>
    <t>14 QUART - Min. 20</t>
  </si>
  <si>
    <t>FAC113 Master Price Sheet - Category 8: Multipurpose Recycling Containers</t>
  </si>
  <si>
    <t>1 - Curbside recycling bins; 5 - Public space recycling containers, Fixed 6 - Public space, Transportable; 8 - Multipurpose recycling containers; 10 - Kitchen scrap buckets</t>
  </si>
  <si>
    <t>Alicia Freeborn, Account Coordinator</t>
  </si>
  <si>
    <t xml:space="preserve">aliciaf@buschsystems.com </t>
  </si>
  <si>
    <t>800-565-9931 ext. 1510</t>
  </si>
  <si>
    <t xml:space="preserve">Matt Maes, National Municipal Sales Director </t>
  </si>
  <si>
    <t>507-514-1499</t>
  </si>
  <si>
    <t>matt.maes@cascadeng.com</t>
  </si>
  <si>
    <t>Basil Thompson</t>
  </si>
  <si>
    <t xml:space="preserve">416-674-0033 </t>
  </si>
  <si>
    <t>basil@enviroworld.ca; solutions@enviroworld.ca</t>
  </si>
  <si>
    <t>5 - Public space recycling containers, Fixed; 12 - Rain barrels</t>
  </si>
  <si>
    <t>CleanRiver Recycling Solutions</t>
  </si>
  <si>
    <t>Michael Byrne</t>
  </si>
  <si>
    <t>905-222-0007</t>
  </si>
  <si>
    <t>905-726-9659</t>
  </si>
  <si>
    <t>michael.byrne@cleanriver.com</t>
  </si>
  <si>
    <t>https://cleanriver.com/</t>
  </si>
  <si>
    <t>617-361-6611</t>
  </si>
  <si>
    <t>Maria Vieira</t>
  </si>
  <si>
    <t>sales.nep126@gmail.com</t>
  </si>
  <si>
    <t>508-998-3111 ext 420</t>
  </si>
  <si>
    <t>Carla Manzella</t>
  </si>
  <si>
    <t>carla.manzella@orbiscorporation.com</t>
  </si>
  <si>
    <t>888 675-2878 ext. 7106</t>
  </si>
  <si>
    <t>416-745-1874</t>
  </si>
  <si>
    <t>1 - Curbside recycling bins; 4 - Organics carts; 8 - Multipurpose recycling containers; 9 - Compost bins; 10 - Kitchen scrap buckets; 12 - Rain barrels</t>
  </si>
  <si>
    <t>262-947-3355</t>
  </si>
  <si>
    <t xml:space="preserve">1 - Curbside recycling bins; 2 - Curbside recycling barrels; 3 - Wheeled recycling carts; 4 - Organics carts; 8 - Multipurpose recycling containers; </t>
  </si>
  <si>
    <t>Travis McAlister, Municipal Bid Manager</t>
  </si>
  <si>
    <t>704-944-4500 x 5534</t>
  </si>
  <si>
    <t xml:space="preserve">travis.mcalister@ssi-schaefer.com </t>
  </si>
  <si>
    <t>704-588-1862</t>
  </si>
  <si>
    <t>https://schaeferwaste.com/</t>
  </si>
  <si>
    <t>3 -  Wheeled recycling carts</t>
  </si>
  <si>
    <t>Terms of Contract</t>
  </si>
  <si>
    <t>Contract users are not required to, and should not sign any new terms and conditions provided by a vendor on state contract FAC113.  Delivery is included in pricing for all categories except roll-off containers, compactors, public space fixed containers and orders of fewer than 20 compost bins.</t>
  </si>
  <si>
    <t>5 - Public space recycling containers, Fixed</t>
  </si>
  <si>
    <t>Otto</t>
  </si>
  <si>
    <t>18g Recycle Bin</t>
  </si>
  <si>
    <t>Minimum order 100</t>
  </si>
  <si>
    <t>1% 10 
net 30</t>
  </si>
  <si>
    <t>Hot Stamp</t>
  </si>
  <si>
    <t>$250.00 set up charge</t>
  </si>
  <si>
    <t>Optional/Alternative Set Out</t>
  </si>
  <si>
    <t>Otto Environmental Systems</t>
  </si>
  <si>
    <t xml:space="preserve">35g Edge </t>
  </si>
  <si>
    <t>Total Capacity:   37.9      Capacity Cart:  35.2   Capacity Lid: 2.7</t>
  </si>
  <si>
    <t>min. order 100</t>
  </si>
  <si>
    <t>Total Capacity:   37.9      Capacity Cart:   35.2  Capacity Lid:      2.7</t>
  </si>
  <si>
    <t>65g Edge</t>
  </si>
  <si>
    <t>Total Capacity: 67.1        Capacity Cart:  65.1   Capacity Lid:   2</t>
  </si>
  <si>
    <t>Total Capacity:    67.1     Capacity Cart:     65.1  Capacity Lid:       2.0</t>
  </si>
  <si>
    <t xml:space="preserve">Total Capacity:         Capacity Cart:     Capacity Lid: </t>
  </si>
  <si>
    <t>95g Edge</t>
  </si>
  <si>
    <t xml:space="preserve">Total Capacity: 102.3      Capacity Cart:    96.7 Capacity Lid:       5.6 </t>
  </si>
  <si>
    <t>95g Millennium</t>
  </si>
  <si>
    <t>Total Capacity: 99.9        Capacity Cart:   95.8  Capacity Lid:    4.1</t>
  </si>
  <si>
    <t>95g Momentum</t>
  </si>
  <si>
    <t>Total Capacity: 103.6        Capacity Cart:   98.5  Capacity Lid:    5.1</t>
  </si>
  <si>
    <t>In Mold Label</t>
  </si>
  <si>
    <t>Price will vary upon quantity and color selection - please call for pricing options</t>
  </si>
  <si>
    <t>Range of $4 - $9 per cart (2,500 cart Minimum Required) Call for pricing</t>
  </si>
  <si>
    <t>45g Edge</t>
  </si>
  <si>
    <t xml:space="preserve">Total Capacity: 47.1
Capacity Cart: 44.9
Capacity Lid: 2.2
</t>
  </si>
  <si>
    <t>1% 10 Net 30</t>
  </si>
  <si>
    <t>$250.00
set up fee</t>
  </si>
  <si>
    <t>Color Fuse Labels</t>
  </si>
  <si>
    <t>1 - Curbside recycling bins; 3 - Wheeled recycling carts; 4 - Organics Carts</t>
  </si>
  <si>
    <t>Lid Cut Out</t>
  </si>
  <si>
    <t>Min Order 100</t>
  </si>
  <si>
    <t>Big Belly Solar, LLC</t>
  </si>
  <si>
    <t>HC5 Single Station  with Lifecycle CLEAN Management Software - 8 Years</t>
  </si>
  <si>
    <t>WS-SGL-HC5-S20- Lifecycle</t>
  </si>
  <si>
    <t>160 gallons</t>
  </si>
  <si>
    <t>14-28 Days ARO</t>
  </si>
  <si>
    <t>Desirable/alternative:  Solar powered recycling and trash compactors</t>
  </si>
  <si>
    <t>HC5 Single Station (High Energy) with Lifecycle CLEAN Management Software - 8 Years</t>
  </si>
  <si>
    <t>WS-SGL-HC5-S40- Lifecycle</t>
  </si>
  <si>
    <t>HC5/SC5.5 Double Station  with Lifecycle CLEAN Management Software - 8 Years</t>
  </si>
  <si>
    <t>WS-DBL-HC5/SC5.5-S20- Lifecycle</t>
  </si>
  <si>
    <t>Up to 210 gal</t>
  </si>
  <si>
    <t>HC5/SC5.5 Double Station (High Energy) with Lifecycle CLEAN Management Software - 8 Years</t>
  </si>
  <si>
    <t>WS-DBL-HC5/SC5.5-S40- Lifecycle</t>
  </si>
  <si>
    <t>HC5/HC5 Double Station with Lifecycle CLEAN Management Software - 8 Years</t>
  </si>
  <si>
    <t>WS-DBL-HC5-S20- Lifecycle</t>
  </si>
  <si>
    <t>320 gallons</t>
  </si>
  <si>
    <t>HC5/HC5 Double Station (High Energy) with Lifecycle CLEAN Management Software - 8 Years</t>
  </si>
  <si>
    <t>WS-DBL-HC5-S40- Lifecycle</t>
  </si>
  <si>
    <t>HC5/SC5.5/SC5.5 Triple Station  with Lifecycle CLEAN Management Software - 8 Years</t>
  </si>
  <si>
    <t>WS-TRI-HC5/SC5.5-S20- Lifecycle</t>
  </si>
  <si>
    <t>Up to 260 gal</t>
  </si>
  <si>
    <t>HC5/SC5.5/SC5.5 Triple Station (High Energy) with Lifecycle CLEAN Management Software - 8 Years</t>
  </si>
  <si>
    <t>WS-TRI-HC5/SC5.5-S40- Lifecycle</t>
  </si>
  <si>
    <t>SC5.5 Single Station with Lifecycle CLEAN Management Software - 8 Years</t>
  </si>
  <si>
    <t>WS-SGL-SC5.5-BAT- Lifecycle</t>
  </si>
  <si>
    <t>35-50 gal</t>
  </si>
  <si>
    <t>SC5.5/SC5.5 Double Station  with Lifecycle CLEAN Management Software - 8 Years</t>
  </si>
  <si>
    <t>WS-DBL-SC5.5-BAT- Lifecycle</t>
  </si>
  <si>
    <t>SC5.5/SC5.5/SC5.5 Triple Station  with Lifecycle CLEAN Management Software - 8 Years</t>
  </si>
  <si>
    <t>WS-TRI-SC5.5-BAT- Lifecycle</t>
  </si>
  <si>
    <t>105-150 gal</t>
  </si>
  <si>
    <t>SC5.5 Companion Add-On with Lifecycle CLEAN Management Software - 8 Years</t>
  </si>
  <si>
    <t>WS-CPN-SC5.5-002- Lifecycle</t>
  </si>
  <si>
    <t>HC5 Single Station (Indoor)  with Lifecycle CLEAN Management Software - 8 Years</t>
  </si>
  <si>
    <t>WS-SGL-HC5-A/C- Lifecycle</t>
  </si>
  <si>
    <t>160 gal</t>
  </si>
  <si>
    <t>HC5/SC5.5 Double Station (Indoor) with Lifecycle CLEAN Management Software - 8 Years</t>
  </si>
  <si>
    <t>WS-DBL-HC5/SC5.5-A/C- Lifecycle</t>
  </si>
  <si>
    <t>HC5/HC5 Double Station (Indoor) with Lifecycle CLEAN Management Software - 8 Years</t>
  </si>
  <si>
    <t>WS-DBL-HC5-A/C- Lifecycle</t>
  </si>
  <si>
    <t>320 gal</t>
  </si>
  <si>
    <t>HC5/SC5.5/SC5.5 Triple Station (Indoor) with Lifecycle CLEAN Management Software - 8 Years</t>
  </si>
  <si>
    <t>WS-TRI-HC5/SC5.5-A/C- Lifecycle</t>
  </si>
  <si>
    <t>Connect Subscription Program Hands-Free HC5 Single Station with Foot Pedal (Per Month) - 5 Years</t>
  </si>
  <si>
    <t>WS-SGL-Hands Free HC5-S20- Connect 5 Years</t>
  </si>
  <si>
    <t>Connect Subscription Program Hands-Free HC5 Single Station with Foot Pedal (Per Month) - 3 Years</t>
  </si>
  <si>
    <t>WS-SGL-Hands Free HC5-S20- Connect 3 Years</t>
  </si>
  <si>
    <t>Connect Subscription Program Hands-Free SC5.5 Single Station Hub (Per Month) - 5 Years</t>
  </si>
  <si>
    <t>WS-SGL-SC5.5 Hub-S20- Connect 5 Years</t>
  </si>
  <si>
    <t>Connect Subscription Program Hands-Free SC5.5 Single Station Hub (Per Month) - 3 Years</t>
  </si>
  <si>
    <t>WS-SGL-SC5.5 Hub-S20- Connect 3 Years</t>
  </si>
  <si>
    <t>Connect Subscription Program Hands-Free SC5.5 Single Station Companion (Per Month) - 5 Years</t>
  </si>
  <si>
    <t>WS-SGL-SC5.5 Companion-S20- Connect 5 Years</t>
  </si>
  <si>
    <t>Connect Subscription Program Hands-Free SC5.5 Single Station Companion (Per Month) - 3 Years</t>
  </si>
  <si>
    <t>WS-SGL-SC5.5 Companion-S20- Connect 3 Years</t>
  </si>
  <si>
    <t>AC Adaptor, Factory Installed</t>
  </si>
  <si>
    <t>AC ADAPTOR BB5</t>
  </si>
  <si>
    <t>Ash Tray  Factory Installed</t>
  </si>
  <si>
    <t xml:space="preserve">ASH TRAY </t>
  </si>
  <si>
    <t>Stub Out Plate -Side Skin Location, Factory Installed (Qty 2)</t>
  </si>
  <si>
    <t>STUB OUT PLATE BB5</t>
  </si>
  <si>
    <t>Hopper Liner (Qty 5)</t>
  </si>
  <si>
    <t>KITBB50039</t>
  </si>
  <si>
    <t>Odor Mask Starter Kit (2 per package) Cucumber Melon Scent</t>
  </si>
  <si>
    <t>Odor Mask</t>
  </si>
  <si>
    <t>Messaging Panel with insert (priced as 1, order 2 per station)</t>
  </si>
  <si>
    <t>MSG Panel</t>
  </si>
  <si>
    <t>HC5 Security Shield (Requires 2 screws: Request FSSSCR3005)</t>
  </si>
  <si>
    <t>MTLBB50052</t>
  </si>
  <si>
    <t>SC5.5 Security Shield - Faceplate/Flap (Requires 2 screws: Request FSSSCR3005)</t>
  </si>
  <si>
    <t>MTLBB50053</t>
  </si>
  <si>
    <t>SC5.5 Security Shield - SC Hopper (Requires 2 screws: Request FSSSCR3005)</t>
  </si>
  <si>
    <t>MTLBB50155</t>
  </si>
  <si>
    <t>Partial Anti-Graffiti Wrap (QTY 1 Panel)</t>
  </si>
  <si>
    <t>Partial Wrap AG</t>
  </si>
  <si>
    <t>Anti-Grafitti Custom Wrap for Single Station</t>
  </si>
  <si>
    <t>WRAP-BB-SGL-AG</t>
  </si>
  <si>
    <t>Anti-Grafitti Custom Wrap for Double Station</t>
  </si>
  <si>
    <t>WRAP-BB-DBL-AG</t>
  </si>
  <si>
    <t>Anti-Grafitti Custom Wrap for Triple Station</t>
  </si>
  <si>
    <t>WRAP-BB-TRI-AG</t>
  </si>
  <si>
    <t>Integrated Foot Pedal Door, Factory Installed - HC5</t>
  </si>
  <si>
    <t>FOOT PEDAL</t>
  </si>
  <si>
    <t>Integrated Foot Pedal Door, Factory Installed - SC5.5</t>
  </si>
  <si>
    <t>FOOT PEDAL SC</t>
  </si>
  <si>
    <t xml:space="preserve">HC5 Lift Bin, Bar Style (Factory Installed) </t>
  </si>
  <si>
    <t>LIFT BIN BAR-STYLE</t>
  </si>
  <si>
    <t xml:space="preserve">HC5 Lift Bin, Comb Style (Factory Installed) </t>
  </si>
  <si>
    <t>LIFT BIN COMB-STYLE</t>
  </si>
  <si>
    <t xml:space="preserve">SC Lift Bin, Bar Style (Factory Installed) </t>
  </si>
  <si>
    <t>SC LIFT BIN BAR-STYLE</t>
  </si>
  <si>
    <t xml:space="preserve">SC Lift Bin, Comb Style (Factory Installed) </t>
  </si>
  <si>
    <t>SC LIFT BIN COMB-STYLE</t>
  </si>
  <si>
    <t>SC Hopper (Factory Installed)</t>
  </si>
  <si>
    <t>SC HOPPER</t>
  </si>
  <si>
    <t>Hub (HC or SC) Software - Renewal (Per Month)</t>
  </si>
  <si>
    <t>SSC-HUB-RENEWAL</t>
  </si>
  <si>
    <t>Companion (SCC) Software - Renewal (Per Month)</t>
  </si>
  <si>
    <t>SSC-SCC-RENEWAL</t>
  </si>
  <si>
    <t>ACS for HC5 with Lifecycle ACS software</t>
  </si>
  <si>
    <t>ACS HC5-Lifecycle</t>
  </si>
  <si>
    <t>ACS for Companion</t>
  </si>
  <si>
    <t>ACS SC</t>
  </si>
  <si>
    <t>Hopper lock for HC with Lifecycle Hopper Lock software</t>
  </si>
  <si>
    <t>HL HC5-Lifecycle</t>
  </si>
  <si>
    <t>ACS HC Software - Renewal (Per Month)</t>
  </si>
  <si>
    <t>SSC-ACS-RENEWAL</t>
  </si>
  <si>
    <t>Hopper lock for HC Software - Renewal (Per Month)</t>
  </si>
  <si>
    <t>SSC-HL-RENEWAL</t>
  </si>
  <si>
    <t>Connect Subscription Program AC Adaptor, Factory Installed (Per Month) - 5 Years</t>
  </si>
  <si>
    <t>AC ADAPTOR BB5-Connect 5 Years</t>
  </si>
  <si>
    <t>Connect Subscription Program Ash Tray  Factory Installed (Per Month) - 5 Years</t>
  </si>
  <si>
    <t>ASH TRAY -Connect 5 Years</t>
  </si>
  <si>
    <t>Connect Subscription Program Stub Out Plate -Side Skin Location, Factory Installed (Qty 2) (Per Month) - 5 Years</t>
  </si>
  <si>
    <t>STUB OUT PLATE BB5-Connect 5 Years</t>
  </si>
  <si>
    <t>Connect Subscription Program Odor Mask Starter Kit (2 per package) Cucumber Melon Scent (Per Month) - 5 Years</t>
  </si>
  <si>
    <t>Odor Mask-Connect 5 Years</t>
  </si>
  <si>
    <t>Connect Subscription Program Messaging Panel with insert (priced as 1, order 2 per station) (Per Month) - 5 Years</t>
  </si>
  <si>
    <t>MSG Panel-Connect 5 Years</t>
  </si>
  <si>
    <t>Connect Subscription Program HC5 Security Shield (Requires 2 screws: Request FSSSCR3005) (Per Month) - 5 Years</t>
  </si>
  <si>
    <t>MTLBB50052-Connect 5 Years</t>
  </si>
  <si>
    <t>Connect Subscription Program SC5.5 Security Shield - Faceplate/Flap (Requires 2 screws: Request FSSSCR3005) (Per Month) - 5 Years</t>
  </si>
  <si>
    <t>MTLBB50053-Connect 5 Years</t>
  </si>
  <si>
    <t>Connect Subscription Program SC5.5 Security Shield - SC Hopper (Requires 2 screws: Request FSSSCR3005) (Per Month) - 5 Years</t>
  </si>
  <si>
    <t>MTLBB50155-Connect 5 Years</t>
  </si>
  <si>
    <t>Connect Subscription Program Partial Anti-Graffiti Wrap (QTY 1 Panel) (Per Month) - 5 Years</t>
  </si>
  <si>
    <t>Partial Wrap AG-Connect 5 Years</t>
  </si>
  <si>
    <t>Connect Subscription Program Anti-Grafitti Custom Wrap for Single Station (Per Month) - 5 Years</t>
  </si>
  <si>
    <t>WRAP-BB-SGL-AG-Connect 5 Years</t>
  </si>
  <si>
    <t>Connect Subscription Program Anti-Grafitti Custom Wrap for Double Station (Per Month) - 5 Years</t>
  </si>
  <si>
    <t>WRAP-BB-DBL-AG-Connect 5 Years</t>
  </si>
  <si>
    <t>Connect Subscription Program Anti-Grafitti Custom Wrap for Triple Station (Per Month) - 5 Years</t>
  </si>
  <si>
    <t>WRAP-BB-TRI-AG-Connect 5 Years</t>
  </si>
  <si>
    <t>Connect Subscription Program Integrated Foot Pedal Door, Factory Installed - SC5.5 (Per Month) - 5 Years</t>
  </si>
  <si>
    <t>FOOT PEDAL SC-Connect 5 Years</t>
  </si>
  <si>
    <t>Connect Subscription Program ACS for HC5 with Lifecycle ACS software (Per Month) - 5 Years</t>
  </si>
  <si>
    <t>ACS HC5-Connect 5 Years</t>
  </si>
  <si>
    <t>Connect Subscription Program ACS for Companion (Per Month) - 5 Years</t>
  </si>
  <si>
    <t>ACS SC-Connect 5 Years</t>
  </si>
  <si>
    <t>Connect Subscription Program Hopper lock for HC with Lifecycle Hopper Lock software (Per Month) - 5 Years</t>
  </si>
  <si>
    <t>HL HC5-Connect 5 Years</t>
  </si>
  <si>
    <t xml:space="preserve">Connect Subscription Program HC5 Lift Bin, Bar Style (Factory Installed) (Per Month) - 5 Years </t>
  </si>
  <si>
    <t>LIFT BIN BAR-STYLE-Connect 5 Years</t>
  </si>
  <si>
    <t xml:space="preserve">Connect Subscription Program HC5 Lift Bin, Comb Style (Factory Installed) (Per Month) - 5 Years </t>
  </si>
  <si>
    <t>LIFT BIN COMB-STYLE-Connect 5 Years</t>
  </si>
  <si>
    <t xml:space="preserve">Connect Subscription Program SC Lift Bin, Bar Style (Factory Installed) (Per Month) - 5 Years </t>
  </si>
  <si>
    <t>SC LIFT BIN BAR-STYLE-Connect 5 Years</t>
  </si>
  <si>
    <t xml:space="preserve">Connect Subscription Program SC Lift Bin, Comb Style (Factory Installed) (Per Month) - 5 Years </t>
  </si>
  <si>
    <t>SC LIFT BIN COMB-STYLE-Connect 5 Years</t>
  </si>
  <si>
    <t>Connect Subscription Program SC Hopper (Factory Installed) (Per Month) - 5 Years</t>
  </si>
  <si>
    <t>SC HOPPER-Connect 5 Years</t>
  </si>
  <si>
    <t>AC ADAPTOR BB5-Connect 3 Years</t>
  </si>
  <si>
    <t>Connect Subscription Program Ash Tray  Factory Installed (Per Month) - 3 Years</t>
  </si>
  <si>
    <t>ASH TRAY -Connect 3 Years</t>
  </si>
  <si>
    <t>Connect Subscription Program Stub Out Plate -Side Skin Location, Factory Installed (Qty 2) (Per Month) - 3 Years</t>
  </si>
  <si>
    <t>STUB OUT PLATE BB5-Connect 3 Years</t>
  </si>
  <si>
    <t>Connect Subscription Program Odor Mask Starter Kit (2 per package) Cucumber Melon Scent (Per Month) - 3 Years</t>
  </si>
  <si>
    <t>Odor Mask-Connect 3 Years</t>
  </si>
  <si>
    <t>Connect Subscription Program Messaging Panel with insert (priced as 1, order 2 per station) (Per Month) - 3 Years</t>
  </si>
  <si>
    <t>MSG Panel-Connect 3 Years</t>
  </si>
  <si>
    <t>Connect Subscription Program HC5 Security Shield (Requires 2 screws: Request FSSSCR3005) (Per Month) - 3 Years</t>
  </si>
  <si>
    <t>MTLBB50052-Connect 3 Years</t>
  </si>
  <si>
    <t>Connect Subscription Program SC5.5 Security Shield - Faceplate/Flap (Requires 2 screws: Request FSSSCR3005) (Per Month) - 3 Years</t>
  </si>
  <si>
    <t>MTLBB50053-Connect 3 Years</t>
  </si>
  <si>
    <t>Connect Subscription Program SC5.5 Security Shield - SC Hopper (Requires 2 screws: Request FSSSCR3005) (Per Month) - 3 Years</t>
  </si>
  <si>
    <t>MTLBB50155-Connect 3 Years</t>
  </si>
  <si>
    <t>Connect Subscription Program Partial Anti-Graffiti Wrap (QTY 1 Panel) (Per Month) - 3 Years</t>
  </si>
  <si>
    <t>Partial Wrap AG-Connect 3 Years</t>
  </si>
  <si>
    <t>Connect Subscription Program Anti-Grafitti Custom Wrap for Single Station (Per Month) - 3 Years</t>
  </si>
  <si>
    <t>WRAP-BB-SGL-AG-Connect 3 Years</t>
  </si>
  <si>
    <t>Connect Subscription Program Anti-Grafitti Custom Wrap for Double Station (Per Month) - 3 Years</t>
  </si>
  <si>
    <t>WRAP-BB-DBL-AG-Connect 3 Years</t>
  </si>
  <si>
    <t>Connect Subscription Program Anti-Grafitti Custom Wrap for Triple Station (Per Month) - 3 Years</t>
  </si>
  <si>
    <t>WRAP-BB-TRI-AG-Connect 3 Years</t>
  </si>
  <si>
    <t>Connect Subscription Program Integrated Foot Pedal Door, Factory Installed - SC5.5 (Per Month) - 3 Years</t>
  </si>
  <si>
    <t>FOOT PEDAL SC-Connect 3 Years</t>
  </si>
  <si>
    <t>Connect Subscription Program ACS for HC5 with Lifecycle ACS software (Per Month) - 3 Years</t>
  </si>
  <si>
    <t>ACS HC5-Connect 3 Years</t>
  </si>
  <si>
    <t>Connect Subscription Program ACS for Companion (Per Month) - 3 Years</t>
  </si>
  <si>
    <t>ACS SC-Connect 3 Years</t>
  </si>
  <si>
    <t>Connect Subscription Program Hopper lock for HC with Lifecycle Hopper Lock software (Per Month) - 3 Years</t>
  </si>
  <si>
    <t>HL HC5-Connect 3 Years</t>
  </si>
  <si>
    <t xml:space="preserve">Connect Subscription Program HC5 Lift Bin, Bar Style (Factory Installed) (Per Month) - 3 Years </t>
  </si>
  <si>
    <t>LIFT BIN BAR-STYLE-Connect 3 Years</t>
  </si>
  <si>
    <t xml:space="preserve">Connect Subscription Program HC5 Lift Bin, Comb Style (Factory Installed) (Per Month) - 3 Years </t>
  </si>
  <si>
    <t>LIFT BIN COMB-STYLE-Connect 3 Years</t>
  </si>
  <si>
    <t xml:space="preserve">Connect Subscription Program SC Lift Bin, Bar Style (Factory Installed) (Per Month) - 3 Years </t>
  </si>
  <si>
    <t>SC LIFT BIN BAR-STYLE-Connect 3 Years</t>
  </si>
  <si>
    <t xml:space="preserve">Connect Subscription Program SC Lift Bin, Comb Style (Factory Installed) (Per Month) - 3 Years </t>
  </si>
  <si>
    <t>SC LIFT BIN COMB-STYLE-Connect 3 Years</t>
  </si>
  <si>
    <t>Connect Subscription Program SC Hopper (Factory Installed) (Per Month) - 3 Years</t>
  </si>
  <si>
    <t>SC HOPPER-Connect 3 Years</t>
  </si>
  <si>
    <t>Repair Deployed Station(s)</t>
  </si>
  <si>
    <t>-</t>
  </si>
  <si>
    <t>Call Vendor for Quote</t>
  </si>
  <si>
    <t>Refurbish Deployed Station(s)</t>
  </si>
  <si>
    <t>Price tables for the four awarded vendors are listed below in alphabetical order.</t>
  </si>
  <si>
    <t>Big Belly Solar LLC</t>
  </si>
  <si>
    <t>Mark Brace</t>
  </si>
  <si>
    <t>mark.brace@otto-usa.com</t>
  </si>
  <si>
    <t>919-414-2453</t>
  </si>
  <si>
    <t>704-588-5250</t>
  </si>
  <si>
    <t>www.otto-usa.com</t>
  </si>
  <si>
    <t>Erin Griffin</t>
  </si>
  <si>
    <t>egriffin@bigbelly.com</t>
  </si>
  <si>
    <t>617-209-3837</t>
  </si>
  <si>
    <t>781-444-5651</t>
  </si>
  <si>
    <t>www.bigbelly.com</t>
  </si>
  <si>
    <t>*OTTO ENVIRONMENTAL SYSTEMS OFFERS WHEELED RECYCLING CARTS WITH MULTIPLE ADDITIONAL FEATURES FOR ORGANICS COLLECTION. FOR CART PRICING, SEE CATEGORY 3: RECYCLING CARTS. PLEASE CONTACT OTTO FOR FURTHER INFORMATION AND PRICING OF VARIOUS ORGANICS COLLECTION FEATURES.</t>
  </si>
  <si>
    <t>Wastequip Manufacturing Company LLC</t>
  </si>
  <si>
    <t>www.wastequip.com</t>
  </si>
  <si>
    <t>William Morin</t>
  </si>
  <si>
    <t>WMorin@wastequip.com</t>
  </si>
  <si>
    <t>603-498-4401</t>
  </si>
  <si>
    <t>207-773-8005</t>
  </si>
  <si>
    <t>40 CYD Closed Top</t>
  </si>
  <si>
    <t>Wastequip</t>
  </si>
  <si>
    <t>40 CY Recycle</t>
  </si>
  <si>
    <t>See Specs</t>
  </si>
  <si>
    <t xml:space="preserve">6-10 Weeks </t>
  </si>
  <si>
    <t>30 CYD Closed Top</t>
  </si>
  <si>
    <t>30 CY Recycle</t>
  </si>
  <si>
    <t>30 CYD Open Top</t>
  </si>
  <si>
    <t>30 CY OT ROC</t>
  </si>
  <si>
    <t>206739NE</t>
  </si>
  <si>
    <t>40 CYD Open Top</t>
  </si>
  <si>
    <t>40 CY OT ROC</t>
  </si>
  <si>
    <t>206742NE</t>
  </si>
  <si>
    <t>Price Per Baffle</t>
  </si>
  <si>
    <t>62" High Baffle</t>
  </si>
  <si>
    <t>ROC407</t>
  </si>
  <si>
    <t>Desirable: Price of Extended Warranty (describe in Response Form A)</t>
  </si>
  <si>
    <t>Not Offered</t>
  </si>
  <si>
    <t>SEE BELOW</t>
  </si>
  <si>
    <t>Other Products (add lines as needed)</t>
  </si>
  <si>
    <t>Dry Cargo Containers</t>
  </si>
  <si>
    <t>No Bid</t>
  </si>
  <si>
    <t>Compaction equipment</t>
  </si>
  <si>
    <t>Receiver Containers</t>
  </si>
  <si>
    <t>40 Cubic Yard Standard Duty Octagon Receiver Container 22' Long - Floor: 7 gauge with 3" structural channels on 18" centers and 6"x 2"x 3/16" Structural Tubing Main Rails, Walls: 7 gauge lower and 10 gauge upper, Wheels: (2), Primed and Painted any Standard Color</t>
  </si>
  <si>
    <t>Container - NY - 206755NE</t>
  </si>
  <si>
    <t>42 Cubic Yard Standard Duty Rectangle Receiver Container 22' Long - Floor: 7 gauge with 3" structural channels on 18" centers and 6"x 2"x 1/4" Structural Tubing Main Rails, Walls: 12 gauge Verticals on 24" centers, Wheels: (4), Primed and Painted any Standard Color</t>
  </si>
  <si>
    <t>Container - TN - 184989</t>
  </si>
  <si>
    <t>Roll Off Container</t>
  </si>
  <si>
    <t>20 Cubic Yard Standard Duty Rectangle Roll Off Container 22' Long - Floor: 7 gauge with 3" structural channels on 18" centers and 6" x 2" x 3/16" Structural Tubing Main Rails, Walls: 12 gauge with side columns on 24" centers and 3" x 4" x 11 gauge Top Rails, Primed and Painted any Standard Color</t>
  </si>
  <si>
    <t>Container - NY - 206741NE</t>
  </si>
  <si>
    <t>Slant Front Load</t>
  </si>
  <si>
    <t>2 Cubic Yard Standard Duty Slant Front Load Container - Floor: 10 gauge, Walls: 12 gauge , Pockets: Heavy Duty withThree Way Fork Entry Guide, Top Channels: Interlocking, Primed and Painted Any Standard Color</t>
  </si>
  <si>
    <t>Container - NY - 125541</t>
  </si>
  <si>
    <t>3 Cubic Yard Standard Duty Slant Nestable Front Load Container - Floor: 10 gauge, Walls: 12 gauge , Pockets: Heavy Duty with Three Way Fork Entry Guide, Top Channels: Interlocking, Bottom Runners: 2 1/2" Tall Formed, Primed and Painted Any Standard Color</t>
  </si>
  <si>
    <t>Container - NY - 125543</t>
  </si>
  <si>
    <t>4 Cubic Yard Standard Duty Slant Front Load Container - Floor: 10 gauge, Walls: 12 gauge , Pockets: Heavy Duty with Three Way Fork Entry Guide, Top Channels: Interlocking, Bottom Runners: 2 1/2" Tall Formed, Primed and Painted Any Standard Color</t>
  </si>
  <si>
    <t>Container - NY - 125544</t>
  </si>
  <si>
    <t>6 Cubic Yard Standard Duty Slant Front Load Container - Floor: 10 gauge, Walls: 12 gauge, Pockets: Heavy Duty with Three Way Fork Entry Guide, Interlocking Top Channels with formed 10 gauge Bottom Runners, Primed and Painted Any Standard Color</t>
  </si>
  <si>
    <t>Container - NY - 125534</t>
  </si>
  <si>
    <t>8 Cubic Yard Standard Duty Slant Front Load Container - Floor: 10 gauge, Walls: 12 gauge, Pockets: Heavy Duty with Three Way Fork Entry Guide, Interlocking Top Channels with formed 10 gauge Bottom Runners, Primed and Painted Any Standard Color</t>
  </si>
  <si>
    <t>Container - NY - 125535</t>
  </si>
  <si>
    <t>10 Cubic Yard Standard Duty Slant Front Load Container - Floor: 10 gauge, Walls: 12 gauge, Doors: (2) Sliding, Pockets: Heavy Duty with Three Way Fork Entry Guide, Interlocking Top Channels with formed 10 gauge Bottom Runners, Primed and Painted Any Standard Color</t>
  </si>
  <si>
    <t>Container - NY - 206735NE</t>
  </si>
  <si>
    <t>Hatchback Front Load</t>
  </si>
  <si>
    <t>6 Cubic Yard Standard Duty Hatchback Front Load Container - Floor: 10 gauge, Walls: 12 gauge with Horizontal V-Crimps for Added Strength, Doors: (2) 30"x 30" Sliding, Pockets: Heavy Duty withThree Way Fork Entry Guide, Top Channels: Interlocking, Bottom Runners: 2 1/2" Tall Formed, Primed and Painted Any Standard Color</t>
  </si>
  <si>
    <t>Container - NY - 125538</t>
  </si>
  <si>
    <t>8 Cubic Yard Standard Duty Hatchback Front Load Container - Floor: 10 gauge, Walls: 12 gauge with Horizontal V-Crimps for Added Strength, Doors: (2) 30"x 30" Sliding, Pockets: Heavy Duty with Three Way Fork Entry Guide, Top Channels: Interlocking, Bottom Runners: 2 1/2" Tall Formed, Primed and Painted Any Standard Color</t>
  </si>
  <si>
    <t>Container - NY - 125539</t>
  </si>
  <si>
    <t>10 Cubic Yard Standard Duty Hatchback Front Load Container - Floor: 10 gauge, Walls: 12 gauge, Doors: (2) Sliding, Pockets: Heavy Duty with Three Way Fork Entry Guide, Interlocking Top Channels with formed 10 gauge Bottom Runners, Primed and Painted Any Standard Color</t>
  </si>
  <si>
    <t>Container - NY - 206734NE</t>
  </si>
  <si>
    <t>Stationary Compactor</t>
  </si>
  <si>
    <t>Compactor - 245IP</t>
  </si>
  <si>
    <t>Compactor - 345IP</t>
  </si>
  <si>
    <t>Compaction - 445HD-F</t>
  </si>
  <si>
    <t>Self-Contained Compactor</t>
  </si>
  <si>
    <t>Compaction - 265IP-16</t>
  </si>
  <si>
    <t>Compaction - 265IP-20</t>
  </si>
  <si>
    <t>Compaction - 265IP-25</t>
  </si>
  <si>
    <t>Compaction - 265IP-30</t>
  </si>
  <si>
    <t>Compaction - 265IP-35</t>
  </si>
  <si>
    <t>Compactor - 265XP-20-F</t>
  </si>
  <si>
    <t>Compactor - 265XP-25-F</t>
  </si>
  <si>
    <t>Compactor - 265XP-30-F</t>
  </si>
  <si>
    <t>Compactor - 265XP-35-F</t>
  </si>
  <si>
    <t>Compactor - 265XP-38-F</t>
  </si>
  <si>
    <t>Compaction Options</t>
  </si>
  <si>
    <t>Additional key start/stop remote push button station on 15' cord</t>
  </si>
  <si>
    <t>CO101</t>
  </si>
  <si>
    <t>Additonal length of hydraulic hoses and electric lines - per foot</t>
  </si>
  <si>
    <t>CO1010</t>
  </si>
  <si>
    <t>80% full - Advance warning light</t>
  </si>
  <si>
    <t>CO102</t>
  </si>
  <si>
    <t>Additional length for standard 15' cord - per foot</t>
  </si>
  <si>
    <t>CO103</t>
  </si>
  <si>
    <t>External power unit on 7' hydraulic lines</t>
  </si>
  <si>
    <t>CO104</t>
  </si>
  <si>
    <t>Container Options - Crash Plate - 24" x 48" - hinged door end</t>
  </si>
  <si>
    <t>CO106</t>
  </si>
  <si>
    <t>Decks and Enclosures - Weather cover for external power unit</t>
  </si>
  <si>
    <t>CO107</t>
  </si>
  <si>
    <t>Multi-Cycle Timer - factory set at 2 cycles standard, optional to 4 cycles</t>
  </si>
  <si>
    <t>CO108</t>
  </si>
  <si>
    <t>No Charge</t>
  </si>
  <si>
    <t>Hopper / Doghouse - Magnetic door interlock switch - mounted</t>
  </si>
  <si>
    <t>CO109</t>
  </si>
  <si>
    <t>Hauler jog controls and pressure boost located on side of compactor</t>
  </si>
  <si>
    <t>CO111</t>
  </si>
  <si>
    <t>Hold To Run Button</t>
  </si>
  <si>
    <t>CO112</t>
  </si>
  <si>
    <t>Auto Start / Stop Photo Electric Eye - includes audible and visible start up alarm, full container light, maintained stop and auto shutdown upon cycle completion</t>
  </si>
  <si>
    <t>CO113</t>
  </si>
  <si>
    <t>On - off key switch for hauler - shuts down all operational controls (STD on stationary compactors)</t>
  </si>
  <si>
    <t>CO114</t>
  </si>
  <si>
    <t>Pressure gauge - color coded and numeric - on power unit</t>
  </si>
  <si>
    <t>CO116</t>
  </si>
  <si>
    <t>Low oil and high temperature sensor with light and auto shutdown panel - UL Listed</t>
  </si>
  <si>
    <t>CO119</t>
  </si>
  <si>
    <t>Steel Options Container Options Crash Plate - 48" x 96" - hinged door end</t>
  </si>
  <si>
    <t>CO120</t>
  </si>
  <si>
    <t>Decks and Enclosures - Power unit mounted on rear deck</t>
  </si>
  <si>
    <t>CO121</t>
  </si>
  <si>
    <t>Pressure gauge - color coded and numeric - on 15' hose-mounted</t>
  </si>
  <si>
    <t>CO166</t>
  </si>
  <si>
    <t>Deduct for no power unit on 265IP/265XP - Net Price</t>
  </si>
  <si>
    <t>CO190</t>
  </si>
  <si>
    <t>Container Options - Run steel hydraulic pipes / electric with QD's to door end</t>
  </si>
  <si>
    <t>CO192</t>
  </si>
  <si>
    <t>Container Options - Run steel hydraulic pipes / electric with QD's to bulkhead</t>
  </si>
  <si>
    <t>CO193</t>
  </si>
  <si>
    <t>Deduct for no infrared night vision camera on 365XSEE unit - Net Price - Unmounted</t>
  </si>
  <si>
    <t>CO195</t>
  </si>
  <si>
    <t>Container Options Guide rails - 10' standard</t>
  </si>
  <si>
    <t>CO201-10</t>
  </si>
  <si>
    <t>Container Options Guide rails - 10' standard - with stops</t>
  </si>
  <si>
    <t>CO201-10S</t>
  </si>
  <si>
    <t>Container Options - Guide rails - 15' standard</t>
  </si>
  <si>
    <t>CO201-15</t>
  </si>
  <si>
    <t>Container Options - Guide rails - 15' standard - with stops</t>
  </si>
  <si>
    <t>CO201-15S</t>
  </si>
  <si>
    <t>Container Options - Guide rails - 5' standard</t>
  </si>
  <si>
    <t>CO201-5</t>
  </si>
  <si>
    <t>Container Options - Guide rails - 5' standard - with stops</t>
  </si>
  <si>
    <t>CO201-5S</t>
  </si>
  <si>
    <t>Hopper / Doghouse - 3 sided hopper - rear or side feed - non ANSI</t>
  </si>
  <si>
    <t>CO202</t>
  </si>
  <si>
    <t>Hopper / Doghouse - 45-degree doghouse with cellar doors and locking hasp</t>
  </si>
  <si>
    <t>CO203</t>
  </si>
  <si>
    <t>Hopper / Doghouse - Doghouse fully enclosed, single door, frame &amp; locking hasp</t>
  </si>
  <si>
    <t>CO204</t>
  </si>
  <si>
    <t>Hopper / Doghouse - 4 sided 48" tapered to 42" tall hopper, 12ga. Steel</t>
  </si>
  <si>
    <t>CO206</t>
  </si>
  <si>
    <t>Decks and Enclosures - Walk-on ramp 2000 lb. diamond plate</t>
  </si>
  <si>
    <t>CO207</t>
  </si>
  <si>
    <t>Decks and Enclosures - Hinged riser 18" diamond plate walk-on</t>
  </si>
  <si>
    <t>CO208</t>
  </si>
  <si>
    <t>Decks and Enclosures - Safety rails &amp; kick plate</t>
  </si>
  <si>
    <t>CO209</t>
  </si>
  <si>
    <t>Decks and Enclosures - Safety gate 5' with magnetic door interlock switch</t>
  </si>
  <si>
    <t>CO210</t>
  </si>
  <si>
    <t>Steel Option Decks and Enclosures Drive-on ramp 10,000 lb capacity diamond plate</t>
  </si>
  <si>
    <t>CO211-10</t>
  </si>
  <si>
    <t>Decks and Enclosures - Drive-on ramp 8,000 lb. capacity diamond plate - 5' wide</t>
  </si>
  <si>
    <t>CO211-8</t>
  </si>
  <si>
    <t>Decks and Enclosures - Loose riser 8,000 lb. capacity diamond plate</t>
  </si>
  <si>
    <t>CO212</t>
  </si>
  <si>
    <t>Chutes - Side feed thru-wall chute (2 pieces) 36" x 40" x 36"</t>
  </si>
  <si>
    <t>CO213</t>
  </si>
  <si>
    <t>Chutes - Rear feed thru-wall chute (2 pieces) 36" x 40" x 60"</t>
  </si>
  <si>
    <t>CO214</t>
  </si>
  <si>
    <t>Steel Option Decks and Enclosures Drive-on ramp 10,000 lb capacity diamond plate - 8' wide</t>
  </si>
  <si>
    <t>CO215-10</t>
  </si>
  <si>
    <t>Decks and Enclosures - Drive-on ramp 8,000 lb. capacity diamond plate - 8' wide</t>
  </si>
  <si>
    <t>CO215-8</t>
  </si>
  <si>
    <t>Chutes - Side feed door &amp; frame, ID: 36" x 40" single door w/ flashing</t>
  </si>
  <si>
    <t>CO216</t>
  </si>
  <si>
    <t>Chutes - Rear feed door &amp; frame, ID: 36" x 60" double door w/ flashing</t>
  </si>
  <si>
    <t>CO217</t>
  </si>
  <si>
    <t>Decks and Enclosures - Walk-in enclosure rear feed 8' H x 5' W (4 pieces)</t>
  </si>
  <si>
    <t>CO219</t>
  </si>
  <si>
    <t>Price on Request</t>
  </si>
  <si>
    <t>Decks and Enclosures - Walk-in enclosure rear feed 8' H x 8' W (4 pieces)</t>
  </si>
  <si>
    <t>CO220</t>
  </si>
  <si>
    <t>Container Options - Hinged retainer teeth (3)</t>
  </si>
  <si>
    <t>CO234</t>
  </si>
  <si>
    <t>Hopper / Doghouse - 3 sided hopper - side feed - left or right - ANSI</t>
  </si>
  <si>
    <t>CO252</t>
  </si>
  <si>
    <t>Auto start option with magnetic interlock set on number of times (1-3) door is opened / closed, includes audible and visible startup alarm, full container light, maintained stop and auto shutdown upon cycle completion</t>
  </si>
  <si>
    <t>CO254</t>
  </si>
  <si>
    <t>Hopper / Doghouse - 3 sided oversized hopper - 48" high / use with cart dumper</t>
  </si>
  <si>
    <t>CO256</t>
  </si>
  <si>
    <t>Single Phase Motor / 5HP or 10HP with self-diagnostic readout</t>
  </si>
  <si>
    <t>CO288</t>
  </si>
  <si>
    <t>Oil heater thermostatically controlled, 60 - 200 gallon reservoir</t>
  </si>
  <si>
    <t>CO402</t>
  </si>
  <si>
    <t>Oil heater - thermostatically controlled, 10 - 60 gallon reservoir</t>
  </si>
  <si>
    <t>CO403</t>
  </si>
  <si>
    <t>575 Volt Motor (10HP)</t>
  </si>
  <si>
    <t>CO410</t>
  </si>
  <si>
    <t>Replacement Guardian 10HP Power Unit (Complete) - Three phase, with weather cover on 6' of hose. Quick disconnects are 1/2" and 3/4". Replacement power unit is configured to operate with standard features not special options. If special options, i.e. auto-start, phase converter, single phase, combo, photo-electric eye or low oil / high temp are needed the power unit can be configured for an additional cost.</t>
  </si>
  <si>
    <t>CO412</t>
  </si>
  <si>
    <t>Splash pan (standard) for all 265XHT models</t>
  </si>
  <si>
    <t>CO604</t>
  </si>
  <si>
    <t>3" Screened Ball Valve with handle (additional dewatering option for 265XHT models)</t>
  </si>
  <si>
    <t>CO625</t>
  </si>
  <si>
    <t>3" Hose with Male &amp; Female Disconnects (100' or less) (additional dewatering option for 265XHT models)</t>
  </si>
  <si>
    <t>CO640</t>
  </si>
  <si>
    <t>Quick Disconnects - both sides, includes harting connector</t>
  </si>
  <si>
    <t>CO912</t>
  </si>
  <si>
    <t>Quick Disconnect hydraulic hose stand</t>
  </si>
  <si>
    <t>CO912S</t>
  </si>
  <si>
    <t>Guardian cell phone notification - text message sent up to 10 cell phones</t>
  </si>
  <si>
    <t>CO CELL</t>
  </si>
  <si>
    <t>Infrared night vision camera and remote digital monitor (unmounted)</t>
  </si>
  <si>
    <t>COINFRACAM</t>
  </si>
  <si>
    <t>Special Compactor Option</t>
  </si>
  <si>
    <t>Compaction - Specialty Option</t>
  </si>
  <si>
    <t>Factory Options - Controls on remote pendant in lieu of mounting in panel face on 15' cord</t>
  </si>
  <si>
    <t>Compactor - CO122</t>
  </si>
  <si>
    <t>Biodegradable Oil Upgrade - Price is per gallon</t>
  </si>
  <si>
    <t>CO OIL BIO</t>
  </si>
  <si>
    <t>ISO - 15 Hydraulic Oil - Upgrade - Price is per gallon for solar compactors (operating range -47 degrees F to 73 degrees F)</t>
  </si>
  <si>
    <t>CO OIL ISO15</t>
  </si>
  <si>
    <t>Extreme Cold Weather Hydraulic Oil, price is per gallon</t>
  </si>
  <si>
    <t>CO OIL XCOLD</t>
  </si>
  <si>
    <t>0-3 cubic yards Sonozaire System - 105A - Apartment Compactor</t>
  </si>
  <si>
    <t>CO SON 105A</t>
  </si>
  <si>
    <t>4-8 cubic yards Sonozaire System - 115 - Includes (1) Flange, (4) clamps &amp; hoses (8' hose for Accu-pak and 20' hose for all other Stationary and Self Contained models).</t>
  </si>
  <si>
    <t>CO SON 115</t>
  </si>
  <si>
    <t>8-30 cubic yards - 330A - Includes (1) Flange, (4) clamps &amp; hoses (8' hose for Accu-pak and 20' hose for all other Stationary and Self Contained models).</t>
  </si>
  <si>
    <t>CO SON 330</t>
  </si>
  <si>
    <t>30-50 cubic yards Sonozaire System - 630A - Includes (1) Flange, (4) clamps &amp; hoses (8' hose for Accu-pak and 20' hose for all other Stationary and Self Contained models).</t>
  </si>
  <si>
    <t>CO SON 630A</t>
  </si>
  <si>
    <t>VFD (Variable Frequency Drive) for 10 HP - allows Single phase to run 3 Phase motor</t>
  </si>
  <si>
    <t>CO VFD</t>
  </si>
  <si>
    <t>Surcharge</t>
  </si>
  <si>
    <t>Container Options</t>
  </si>
  <si>
    <t>ROC Cover with Permanent Mount Length from 12' up to 23' - Customer to Install - Specify Length - Standard 19?5? to 23?, Midsize 14?5? to 19?5? or Short 12? to 14?5?</t>
  </si>
  <si>
    <t>220085</t>
  </si>
  <si>
    <t>ROC Cover Option - Adaptor to Accommodate Bathtub Configuration - 1 per cover</t>
  </si>
  <si>
    <t>225410</t>
  </si>
  <si>
    <t>ROC Cover with Permanent Mount Length from 12' up to 23' - Installed - Specify Length - Standard 19?5? to 23?, Midsize 14?5? to 19?5? or Short 12? to 14?5?</t>
  </si>
  <si>
    <t>252662</t>
  </si>
  <si>
    <t>Stand Alone Option for ROC Cover - Includes mounting frame to anchor to existing concrete slab or footings</t>
  </si>
  <si>
    <t>252771</t>
  </si>
  <si>
    <t>Removable Option for ROC Cover - Includes clamp on hinges and fork pocket frame to make the cover easily removable</t>
  </si>
  <si>
    <t>257683</t>
  </si>
  <si>
    <t>EVO STORM-TOP Cover with Permanent Mount, Opens to Both Sides of Container. Size 18' to 20'. Installed</t>
  </si>
  <si>
    <t>260464</t>
  </si>
  <si>
    <t>EVO STORM-TOP Cover with Permanent Mount, Opens to Both Sides of Container. Size 18' to 20'. Customer to Install</t>
  </si>
  <si>
    <t>260465</t>
  </si>
  <si>
    <t>EVO STORM-TOP Cover with Permanent Mount, Opens to Both Sides of Container. Size 20' to 22'. Installed</t>
  </si>
  <si>
    <t>260466</t>
  </si>
  <si>
    <t>EVO STORM-TOP Cover with Permanent Mount, Opens to Both Sides of Container. Size 20' to 22'. Customer to Install</t>
  </si>
  <si>
    <t>260467</t>
  </si>
  <si>
    <t>EVO STORM-TOP Cover with Permanent Mount, Opens to Both Sides of Container. Size 22' to 24'. Installed</t>
  </si>
  <si>
    <t>260468</t>
  </si>
  <si>
    <t>EVO STORM-TOP Cover with Permanent Mount, Opens to Both Sides of Container. Size 22' to 24'. Customer to Install</t>
  </si>
  <si>
    <t>260469</t>
  </si>
  <si>
    <t>Lid Lock - Automatic Serious Side Mount, Installed</t>
  </si>
  <si>
    <t>AUTO SIDE</t>
  </si>
  <si>
    <t>Casters - (4) Quick Release Caster Pads Installed</t>
  </si>
  <si>
    <t>CAS001</t>
  </si>
  <si>
    <t>Casters - (4) 6" Rubber Casters, 2 fixed 2 swivel with Quick Release Caster Pads, Installed</t>
  </si>
  <si>
    <t>CAS002</t>
  </si>
  <si>
    <t>Casters - (4) 6" Polyolefin Casters, 2 fixed 2 swivel with Quick Release Caster Pads, Installed</t>
  </si>
  <si>
    <t>CAS003</t>
  </si>
  <si>
    <t>Casters - (4) 6" Semi-Steel Casters, 2 fixed 2 swivel with Quick Release Caster Pads, Installed</t>
  </si>
  <si>
    <t>CAS004</t>
  </si>
  <si>
    <t>Casters - (4) 6" Phenolic Casters, 2 fixed 2 swivel with Quick Release Caster Pads, Installed</t>
  </si>
  <si>
    <t>CAS005</t>
  </si>
  <si>
    <t>Casters - (4) 6" Polyurethane Casters, 2 fixed 2 swivel with Quick Release Caster Pads, Installed</t>
  </si>
  <si>
    <t>CAS006</t>
  </si>
  <si>
    <t>Casters - (4) 6" Rubber Casters, 4 swivel with Quick Release Caster Pads, Installed</t>
  </si>
  <si>
    <t>CAS007</t>
  </si>
  <si>
    <t>Casters - (4) 6" Polyolefin Casters, 4 swivel with Quick Release Caster Pads, Installed</t>
  </si>
  <si>
    <t>CAS008</t>
  </si>
  <si>
    <t>Casters - (4) 6" Semi-Steel Casters, 4 swivel with Quick Release Caster Pads, Installed</t>
  </si>
  <si>
    <t>CAS009</t>
  </si>
  <si>
    <t>Casters - (4) 6" Phenolic Casters, 4 swivel with Quick Release Caster Pads, Installed</t>
  </si>
  <si>
    <t>CAS010</t>
  </si>
  <si>
    <t>Casters - (4) 6" Polyurethane Casters, 4 swivel with Quick Release Caster Pads, Installed</t>
  </si>
  <si>
    <t>CAS011</t>
  </si>
  <si>
    <t>Casters - Special Requirement</t>
  </si>
  <si>
    <t>CAS210</t>
  </si>
  <si>
    <t>Slot - 6" HIgh x 60" Wide Framed, Installed</t>
  </si>
  <si>
    <t>FEL001</t>
  </si>
  <si>
    <t>Special Slot Option</t>
  </si>
  <si>
    <t>FEL002</t>
  </si>
  <si>
    <t>P.O.R</t>
  </si>
  <si>
    <t>Lid Lock - Manual Lock Bar Side Mount Release, Installed</t>
  </si>
  <si>
    <t>FEL101</t>
  </si>
  <si>
    <t>Lid Lock - Manual Hodge Lock Bar Side Mount, Installed</t>
  </si>
  <si>
    <t>FEL102</t>
  </si>
  <si>
    <t>Lid Lock - Automatic Serious Front Mount 45 or 90 Degree, Installed</t>
  </si>
  <si>
    <t>FEL103</t>
  </si>
  <si>
    <t>Special Lid Lock Option</t>
  </si>
  <si>
    <t>FEL105</t>
  </si>
  <si>
    <t>Rear Load Container Option - Special Requirement</t>
  </si>
  <si>
    <t>REL401</t>
  </si>
  <si>
    <t>Door Upgrade - Sealed Door 30" to 42" High Adjustable Slide Hinge</t>
  </si>
  <si>
    <t>ROC002</t>
  </si>
  <si>
    <t>Door Upgrade - Sealed Door 43" to 62" High Adjustable Slide Hinge</t>
  </si>
  <si>
    <t>ROC003</t>
  </si>
  <si>
    <t>Door Upgrade - Sealed Door 63" to 84" High Adjustable Slide Hinge</t>
  </si>
  <si>
    <t>ROC004</t>
  </si>
  <si>
    <t>Door Upgrade - Sealed Door 30" to 42" High Slotted Hinge with Chains</t>
  </si>
  <si>
    <t>ROC005</t>
  </si>
  <si>
    <t>Door Upgrade - Sealed Door 43" to 62" High Slotted Hinge with Chains</t>
  </si>
  <si>
    <t>ROC006</t>
  </si>
  <si>
    <t>Door Upgrade - Sealed Door 63" to 84" High Slotted Hinge with Chains</t>
  </si>
  <si>
    <t>ROC007</t>
  </si>
  <si>
    <t>Door Upgrade - Center Door Ratchet</t>
  </si>
  <si>
    <t>ROC008</t>
  </si>
  <si>
    <t>Door Upgrade - Top Hinge with Bottom Manual Latch - no Gasket</t>
  </si>
  <si>
    <t>ROC009</t>
  </si>
  <si>
    <t>Door Upgrade - Top Hinge with Bottom Ratcheted Latch</t>
  </si>
  <si>
    <t>ROC010</t>
  </si>
  <si>
    <t>Door Upgrade - Special Requirement</t>
  </si>
  <si>
    <t>ROC011</t>
  </si>
  <si>
    <t>Floor Upgrade - 22' 1/4" from 7ga Rectangle</t>
  </si>
  <si>
    <t>ROC101</t>
  </si>
  <si>
    <t>Floor Upgrade - 22' 1/4" from 7ga Bathtub</t>
  </si>
  <si>
    <t>ROC102</t>
  </si>
  <si>
    <t>Crossmember Upgrade - 22' 12" Spacing from 18"</t>
  </si>
  <si>
    <t>ROC103</t>
  </si>
  <si>
    <t>Crossmember Upgrade - 22' 16" Spacing from 18"</t>
  </si>
  <si>
    <t>ROC104</t>
  </si>
  <si>
    <t>Main Rail Upgrade - 22' 6" x 2" x 3/8" from 3/16"</t>
  </si>
  <si>
    <t>ROC105</t>
  </si>
  <si>
    <t>Main Rail Upgrade - 22' 6" x 2" x 1/4" from 3/16"</t>
  </si>
  <si>
    <t>ROC106</t>
  </si>
  <si>
    <t>Main Rail Upgrade - 20' 6" x 2" x 3/8" from 3/16"</t>
  </si>
  <si>
    <t>ROC107</t>
  </si>
  <si>
    <t>Main Rail Upgrade - 20' 6" x 2" x 1/4" from 3/16"</t>
  </si>
  <si>
    <t>ROC108</t>
  </si>
  <si>
    <t>Front Rollers - (Use where front rollers are not standard)</t>
  </si>
  <si>
    <t>ROC109</t>
  </si>
  <si>
    <t>Substructure Upgrade - Special Requirement</t>
  </si>
  <si>
    <t>ROC110</t>
  </si>
  <si>
    <t>Top Tube Upgrade - 22' 2.5"x 2.5"x 1/4" Angle Inverted on Top Tube</t>
  </si>
  <si>
    <t>ROC201</t>
  </si>
  <si>
    <t>Top Tube Upgrade - 22' 4"x 3"x 3/16" from 11ga (Rectangle Only)</t>
  </si>
  <si>
    <t>ROC202</t>
  </si>
  <si>
    <t>Top Tube Upgrade - 22' 4"x 3"x 1/4" from 11ga (Rectangle Only)</t>
  </si>
  <si>
    <t>ROC203</t>
  </si>
  <si>
    <t>Top Tube Upgrade - 22' 4"x 3"x 1/4" from 3/16"</t>
  </si>
  <si>
    <t>ROC204</t>
  </si>
  <si>
    <t>Side Sheet Upgrade - 22' 20 yd. 10 GA Sides from 12ga (Rectangle Only)</t>
  </si>
  <si>
    <t>ROC205</t>
  </si>
  <si>
    <t>Side Sheet Upgrade - 22' 30 yd. 10 GA Sides from 12ga (Rectangle Only)</t>
  </si>
  <si>
    <t>ROC206</t>
  </si>
  <si>
    <t>Side Sheet Upgrade - 22' 40 yd. 10 GA Sides from 12ga (Rectangle Only)</t>
  </si>
  <si>
    <t>ROC207</t>
  </si>
  <si>
    <t>Side Upgrade - 7 ga inside gussets (Rectangle Only)</t>
  </si>
  <si>
    <t>ROC208</t>
  </si>
  <si>
    <t>Side Upgrade - 12 ga dirt shedders in between columns (HD, XHD Rectangle Only)</t>
  </si>
  <si>
    <t>ROC209</t>
  </si>
  <si>
    <t>Side Upgrade - Special Requirement</t>
  </si>
  <si>
    <t>ROC210</t>
  </si>
  <si>
    <t>Understructures - 61 3/4"Hooklift</t>
  </si>
  <si>
    <t>ROC301</t>
  </si>
  <si>
    <t>Understructures - 54"Hooklift</t>
  </si>
  <si>
    <t>ROC302</t>
  </si>
  <si>
    <t>Understructures - Heil Hook</t>
  </si>
  <si>
    <t>ROC303</t>
  </si>
  <si>
    <t>Understructures - Dempster Dino</t>
  </si>
  <si>
    <t>ROC304</t>
  </si>
  <si>
    <t>Understructures - Special Requirement</t>
  </si>
  <si>
    <t>ROC307</t>
  </si>
  <si>
    <t>Recycle Roof - A Frame Roof</t>
  </si>
  <si>
    <t>ROC401</t>
  </si>
  <si>
    <t>Recycle Roof - Barn Roof</t>
  </si>
  <si>
    <t>ROC402</t>
  </si>
  <si>
    <t>Recycle Roof - Cardboard Slot Option Each</t>
  </si>
  <si>
    <t>ROC403</t>
  </si>
  <si>
    <t>Recycle Roof - 30" x 30" Hinged Poly Door Each</t>
  </si>
  <si>
    <t>ROC404</t>
  </si>
  <si>
    <t>Recycle Roof - 30" x 30" Sliding Poly Door Each</t>
  </si>
  <si>
    <t>ROC405</t>
  </si>
  <si>
    <t>Dividers - 42" High, Hinged with Floor Stop Each</t>
  </si>
  <si>
    <t>ROC406</t>
  </si>
  <si>
    <t>Dividers - 62" High, Hinged with Floor Stop Each</t>
  </si>
  <si>
    <t>Recycle Option - Special Requirement</t>
  </si>
  <si>
    <t>ROC408</t>
  </si>
  <si>
    <t>Tarp Options - Side to Side Roll Tarp, Installed- Mountain Tarp Brand</t>
  </si>
  <si>
    <t>ROC501</t>
  </si>
  <si>
    <t>Tarp Options - Special Requirement</t>
  </si>
  <si>
    <t>ROC502</t>
  </si>
  <si>
    <t>Tarp Options - Rear Opening Diaper, Installed</t>
  </si>
  <si>
    <t>ROC503</t>
  </si>
  <si>
    <t>Lid Options - Special Requirement</t>
  </si>
  <si>
    <t>ROC604</t>
  </si>
  <si>
    <t>Special Other Large Container - NY (See Details for Product Information)</t>
  </si>
  <si>
    <t>Special Other Large Container</t>
  </si>
  <si>
    <t>Special Other Small Container - NY (See Details for Product Information)</t>
  </si>
  <si>
    <t>Special Other Small Container</t>
  </si>
  <si>
    <t>Freight</t>
  </si>
  <si>
    <t>Price at Time of Quote</t>
  </si>
  <si>
    <t>Installation</t>
  </si>
  <si>
    <t>FAC113 Master Price Sheet - Category 7: Roll-Off Containers and Compactors</t>
  </si>
  <si>
    <t>7 - Roll-off containers, special containers and compactors</t>
  </si>
  <si>
    <t>Sterling</t>
  </si>
  <si>
    <t>GG-1008</t>
  </si>
  <si>
    <t>Go Green Solutions</t>
  </si>
  <si>
    <t>Alternative - Dual Compost Tumbler</t>
  </si>
  <si>
    <t>Dual Compost Tumbler</t>
  </si>
  <si>
    <t>7 Cu ft total             (3.5 per chamber)</t>
  </si>
  <si>
    <t>Go Green Solutions Inc</t>
  </si>
  <si>
    <t>James Fisher</t>
  </si>
  <si>
    <t>Jim3@gogreensolutionsinc.com</t>
  </si>
  <si>
    <t>855-444-5646</t>
  </si>
  <si>
    <t>www.gogreensolutionsinc.com</t>
  </si>
  <si>
    <t>9 - Compost Bins alternative (dual tumbler); 10 - Kitchen scrap buckets</t>
  </si>
  <si>
    <t>978-852-7977</t>
  </si>
  <si>
    <t>Axis</t>
  </si>
  <si>
    <t>Ceramic Kitchen compost</t>
  </si>
  <si>
    <t>GG-1011</t>
  </si>
  <si>
    <t>Stainless Steel Kitchen compost</t>
  </si>
  <si>
    <t>GG-1012</t>
  </si>
  <si>
    <t>Molded Bamboo Kitchen compost</t>
  </si>
  <si>
    <t>GG-1013</t>
  </si>
  <si>
    <t>Sure-Close Inc</t>
  </si>
  <si>
    <t xml:space="preserve">Sure-Close Inc </t>
  </si>
  <si>
    <t xml:space="preserve">Sure-Close </t>
  </si>
  <si>
    <t>12142/12372</t>
  </si>
  <si>
    <t>Not possible</t>
  </si>
  <si>
    <t>On request</t>
  </si>
  <si>
    <t>14,400 units</t>
  </si>
  <si>
    <t xml:space="preserve">Hot stamping is available but it creates a LOT of scrap buckets especially at lower vol's we would rather print and apply label </t>
  </si>
  <si>
    <t>Then per unit charge of $.25 for foil and labor to apply</t>
  </si>
  <si>
    <t>Mounting hardware for all NOT recommended well (!) 5% of Residents mount the bucket. The rest throw these pieces in the garbage</t>
  </si>
  <si>
    <t>$.30 unit</t>
  </si>
  <si>
    <t>We are happy to make any # of mountng bracket sets available for Residents who might wish one</t>
  </si>
  <si>
    <t xml:space="preserve">Desirable 25 units </t>
  </si>
  <si>
    <t>Desirable 50 - 100 units</t>
  </si>
  <si>
    <t xml:space="preserve">Desirable 200 units </t>
  </si>
  <si>
    <t xml:space="preserve">Desirable 300 units </t>
  </si>
  <si>
    <t xml:space="preserve">Desirable 600 units </t>
  </si>
  <si>
    <t>Vendor's Desirable Quantities</t>
  </si>
  <si>
    <t>There is a LOT of scrap in hot stamping ESPECIALLY at lower vol's We PREFER to print and apply labels from 1"x2" to 5"Wx4"H in size and from 1 to 4 (full) color. Prices are very similar and avalable upon request</t>
  </si>
  <si>
    <t>Sure-Close, Inc.</t>
  </si>
  <si>
    <t>Rodney Muir, General Manager</t>
  </si>
  <si>
    <t>416-535-9918</t>
  </si>
  <si>
    <t>rodmuir@sympatico.ca</t>
  </si>
  <si>
    <t>www.Sure-Close inc.</t>
  </si>
  <si>
    <t>10 - Kitchen scrap buckets</t>
  </si>
  <si>
    <t>EcoVision Environmental</t>
  </si>
  <si>
    <t>Doug Hill</t>
  </si>
  <si>
    <t xml:space="preserve">doug@ecovisionenvironmental.com </t>
  </si>
  <si>
    <t>289-987-4567</t>
  </si>
  <si>
    <t>289-328-0650</t>
  </si>
  <si>
    <t>www.ecovisionenvironmental.com</t>
  </si>
  <si>
    <t>5 - Public space recycling containers; 10 - Kitchen scrap buckets; 12 - Rain barrels</t>
  </si>
  <si>
    <t xml:space="preserve">EcoVision Environmental Inc. </t>
  </si>
  <si>
    <t>Classic Displays</t>
  </si>
  <si>
    <t>Genesis</t>
  </si>
  <si>
    <t>EVGEN40</t>
  </si>
  <si>
    <t>40 gallon</t>
  </si>
  <si>
    <t>30-40</t>
  </si>
  <si>
    <t>Can be bolted down</t>
  </si>
  <si>
    <t>Q-Series - Single Stream</t>
  </si>
  <si>
    <t>EVQS1S</t>
  </si>
  <si>
    <t>20 gallon</t>
  </si>
  <si>
    <t>Q-Series - 2 Stream</t>
  </si>
  <si>
    <t>EVQS2S</t>
  </si>
  <si>
    <t>Q-Series - 3 Stream</t>
  </si>
  <si>
    <t>EVQS3S</t>
  </si>
  <si>
    <t>60 gallon</t>
  </si>
  <si>
    <t>National Park Stations</t>
  </si>
  <si>
    <t>EVNPS35 or EVNPS65</t>
  </si>
  <si>
    <t>Various materials</t>
  </si>
  <si>
    <t>35 or 65 gallons</t>
  </si>
  <si>
    <t>35 gal - $1725; 65 gal - $2265</t>
  </si>
  <si>
    <t>35 gal - $1625; 65 gal - $2125</t>
  </si>
  <si>
    <t>35 gal - $1525; 65 gal - $1965</t>
  </si>
  <si>
    <t>various depending on panels used</t>
  </si>
  <si>
    <t xml:space="preserve">Steel, deck board and granite 100%. </t>
  </si>
  <si>
    <t>Included</t>
  </si>
  <si>
    <t>EcoClean CUBE Solar Compactor Bin  32 gallon - 5 times compaction (Single Unit)</t>
  </si>
  <si>
    <t>Ecube Labs</t>
  </si>
  <si>
    <t>Clean Cube</t>
  </si>
  <si>
    <t>EVCC32C</t>
  </si>
  <si>
    <t>Upon request</t>
  </si>
  <si>
    <t>Single unit - requires one standard 32 gallon wheeled cart</t>
  </si>
  <si>
    <t>EcoClean CUBE Solar Compactor Bin  32 gallon - 5 times compaction (Dual unit)</t>
  </si>
  <si>
    <t>EVCC32CR</t>
  </si>
  <si>
    <t>32 Gallon x2</t>
  </si>
  <si>
    <t>Dual Unit - one compactor, one non-compactor - requires 2-32 gallon wheeled carts</t>
  </si>
  <si>
    <t>EcoClean CUBE Solar Compactor Bin  32 gallon - 5 times compaction (Two compaction units)</t>
  </si>
  <si>
    <t>EVCC32CC</t>
  </si>
  <si>
    <t>Dual Unit - both with compaction- requires 2-32 gallon wheeled carts</t>
  </si>
  <si>
    <t>EcoClean CUBE Solar Compactor Bin  64 gallon - 5 times compaction (Single Unit)</t>
  </si>
  <si>
    <t>EVCC64C</t>
  </si>
  <si>
    <t>64 Gallon</t>
  </si>
  <si>
    <t>Single unit - requires one standard 64 gallon wheeled cart</t>
  </si>
  <si>
    <t>EcoClean CUBE Solar Compactor Bin  64 gallon - 5 times compaction (Dual unit)</t>
  </si>
  <si>
    <t>EVCC64CR</t>
  </si>
  <si>
    <t>64 Gallon x2</t>
  </si>
  <si>
    <t>Dual Unit - one compactor, one non-compactor - requires 2-64 gallon wheeled carts</t>
  </si>
  <si>
    <t>EcoClean CUBE Solar Compactor Bin  64 gallon - 5 times compaction (Two compaction units)</t>
  </si>
  <si>
    <t>EVCC64CC</t>
  </si>
  <si>
    <t>Dual Unit - both with compaction - requires 2-64 gallon wheeled carts</t>
  </si>
  <si>
    <t>Mounting brackets</t>
  </si>
  <si>
    <t>EVCCBRK</t>
  </si>
  <si>
    <t>Hopper with Foot Pedal</t>
  </si>
  <si>
    <t>EVCCPDL</t>
  </si>
  <si>
    <t>Ad Panel</t>
  </si>
  <si>
    <t>EVCCADPN</t>
  </si>
  <si>
    <t>Backlit ad panel</t>
  </si>
  <si>
    <t>EVCCBLGT</t>
  </si>
  <si>
    <t>27" Video Screen</t>
  </si>
  <si>
    <t>EVCCVIDEO</t>
  </si>
  <si>
    <t>MP3 Player</t>
  </si>
  <si>
    <t>EVCCMP3</t>
  </si>
  <si>
    <t>WiFi Hot Spot</t>
  </si>
  <si>
    <t>EVCCWIFI</t>
  </si>
  <si>
    <t>Software licence</t>
  </si>
  <si>
    <t>EVCCCCN</t>
  </si>
  <si>
    <t>$12/mth/unit based on 24 month contract</t>
  </si>
  <si>
    <t>Ecovision Environmental Inc.</t>
  </si>
  <si>
    <t>Straight</t>
  </si>
  <si>
    <t>Kitchen Caddy</t>
  </si>
  <si>
    <t>EVKC7</t>
  </si>
  <si>
    <t>HDPE or PP</t>
  </si>
  <si>
    <t>Yes, on the lid or the front</t>
  </si>
  <si>
    <t>Stainless Steel Kitchen Caddy</t>
  </si>
  <si>
    <t>EVKCSS7</t>
  </si>
  <si>
    <t>Stainless Steel</t>
  </si>
  <si>
    <t>2 gallons</t>
  </si>
  <si>
    <t>648 bins per pallet (pallet quantities preferred)</t>
  </si>
  <si>
    <t>Rain Saver</t>
  </si>
  <si>
    <t>EVRS53</t>
  </si>
  <si>
    <t>Rain Saver Stand</t>
  </si>
  <si>
    <t>EVRSSTD</t>
  </si>
  <si>
    <t>min order 54 carts
$49.12 each</t>
  </si>
  <si>
    <t>Total Capacity:  66.56   Capacity Cart:  63.62
Capacity Lid: 2.94</t>
  </si>
  <si>
    <t>min order 54 carts 
$59.46 each</t>
  </si>
  <si>
    <t>min order 54 carts $69.24 each</t>
  </si>
  <si>
    <t>251-426: $73.77;                   427+: $66.13 (427 is full truckload quantity)</t>
  </si>
  <si>
    <t xml:space="preserve">Please see Response Form for additional information. Price ranges from $3.50 -$7.50 per cart depending on quantity and route density. We require a minimum of 1,000 carts to offer A&amp;D services. WISTAR® is utilized for all RFID A&amp;D projects. Additional WISTAR® services are priced below.  </t>
  </si>
  <si>
    <t>Price ranges from $3.50 -$7.50 per cart depending on quantity and route density. We require a minimum of 1,000 carts to offer A&amp;D services.</t>
  </si>
  <si>
    <t>$60.00&amp;SHIP</t>
  </si>
  <si>
    <t>$75.00&amp;SHIP</t>
  </si>
  <si>
    <t>$7.00&amp;SHIP</t>
  </si>
  <si>
    <t>Charla Sorenson, Account Specialist</t>
  </si>
  <si>
    <t>csorenson@rehrig.com</t>
  </si>
  <si>
    <t>814-462-5247</t>
  </si>
  <si>
    <t>ROC-35EG*</t>
  </si>
  <si>
    <t xml:space="preserve">The 35 gallon EnviroGuard (EG) mold moves based on production runs to efficiently meet container needs and allow for the most economical delivery of contianers. Please inquire about pricing and mold locations to determine order timing.  Pricing listed is a do not exceed.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</si>
</sst>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Red]\-&quot;$&quot;#,##0"/>
    <numFmt numFmtId="166" formatCode="_([$$-409]* #,##0.00_);_([$$-409]* \(#,##0.00\);_([$$-409]* &quot;-&quot;??_);_(@_)"/>
    <numFmt numFmtId="167" formatCode="&quot;$&quot;#,##0.00;[Red]\-&quot;$&quot;#,##0.00"/>
    <numFmt numFmtId="168" formatCode="_-&quot;$&quot;* #,##0.00_-;\-&quot;$&quot;* #,##0.00_-;_-&quot;$&quot;* &quot;-&quot;??_-;_-@_-"/>
  </numFmts>
  <fonts count="36" x14ac:knownFonts="1">
    <font>
      <sz val="11"/>
      <color theme="1"/>
      <name val="Calibri"/>
      <family val="2"/>
      <scheme val="minor"/>
    </font>
    <font>
      <sz val="10"/>
      <name val="Arial"/>
      <family val="2"/>
    </font>
    <font>
      <b/>
      <sz val="16"/>
      <name val="Arial"/>
      <family val="2"/>
    </font>
    <font>
      <sz val="8"/>
      <name val="Arial"/>
      <family val="2"/>
    </font>
    <font>
      <i/>
      <sz val="10"/>
      <name val="Arial"/>
      <family val="2"/>
    </font>
    <font>
      <b/>
      <sz val="10"/>
      <name val="Arial"/>
      <family val="2"/>
    </font>
    <font>
      <sz val="10"/>
      <name val="Arial"/>
      <family val="2"/>
    </font>
    <font>
      <b/>
      <sz val="8"/>
      <name val="Arial"/>
      <family val="2"/>
    </font>
    <font>
      <b/>
      <sz val="10"/>
      <name val="Calibri"/>
      <family val="2"/>
    </font>
    <font>
      <sz val="10"/>
      <name val="Calibri"/>
      <family val="2"/>
    </font>
    <font>
      <sz val="9"/>
      <name val="Arial"/>
      <family val="2"/>
    </font>
    <font>
      <u/>
      <sz val="10"/>
      <color indexed="12"/>
      <name val="Arial"/>
      <family val="2"/>
    </font>
    <font>
      <b/>
      <sz val="11"/>
      <color theme="1"/>
      <name val="Calibri"/>
      <family val="2"/>
      <scheme val="minor"/>
    </font>
    <font>
      <sz val="10"/>
      <name val="Calibri"/>
      <family val="2"/>
      <scheme val="minor"/>
    </font>
    <font>
      <sz val="11"/>
      <name val="Calibri"/>
      <family val="2"/>
      <scheme val="minor"/>
    </font>
    <font>
      <sz val="8"/>
      <color rgb="FFFF0000"/>
      <name val="Arial"/>
      <family val="2"/>
    </font>
    <font>
      <b/>
      <sz val="8"/>
      <color rgb="FFFF0000"/>
      <name val="Arial"/>
      <family val="2"/>
    </font>
    <font>
      <sz val="11"/>
      <color theme="1"/>
      <name val="Calibri"/>
      <family val="2"/>
      <scheme val="minor"/>
    </font>
    <font>
      <sz val="11"/>
      <color rgb="FF9C0006"/>
      <name val="Calibri"/>
      <family val="2"/>
      <scheme val="minor"/>
    </font>
    <font>
      <sz val="8"/>
      <color theme="1"/>
      <name val="Arial"/>
      <family val="2"/>
    </font>
    <font>
      <sz val="10"/>
      <color theme="1"/>
      <name val="Calibri"/>
      <family val="2"/>
    </font>
    <font>
      <sz val="10"/>
      <name val="Arial"/>
    </font>
    <font>
      <b/>
      <i/>
      <sz val="8"/>
      <name val="Arial"/>
      <family val="2"/>
    </font>
    <font>
      <sz val="10"/>
      <color rgb="FF000000"/>
      <name val="Arial"/>
      <family val="2"/>
    </font>
    <font>
      <b/>
      <sz val="10"/>
      <color rgb="FF000000"/>
      <name val="Arial"/>
      <family val="2"/>
    </font>
    <font>
      <b/>
      <sz val="14"/>
      <name val="Arial"/>
      <family val="2"/>
    </font>
    <font>
      <sz val="10"/>
      <color rgb="FFFF0000"/>
      <name val="Arial"/>
      <family val="2"/>
    </font>
    <font>
      <b/>
      <sz val="11"/>
      <name val="Arial"/>
      <family val="2"/>
    </font>
    <font>
      <b/>
      <sz val="11"/>
      <color rgb="FF000000"/>
      <name val="Arial"/>
      <family val="2"/>
    </font>
    <font>
      <b/>
      <sz val="10"/>
      <color theme="1"/>
      <name val="Calibri"/>
      <family val="2"/>
    </font>
    <font>
      <sz val="10"/>
      <color rgb="FF000000"/>
      <name val="Calibri"/>
      <family val="2"/>
      <scheme val="minor"/>
    </font>
    <font>
      <sz val="10"/>
      <color theme="1"/>
      <name val="Calibri"/>
      <family val="2"/>
      <scheme val="minor"/>
    </font>
    <font>
      <b/>
      <sz val="10"/>
      <color theme="1"/>
      <name val="Calibri"/>
      <family val="2"/>
      <scheme val="minor"/>
    </font>
    <font>
      <shadow/>
      <sz val="10"/>
      <color theme="1"/>
      <name val="Arial"/>
      <family val="2"/>
    </font>
    <font>
      <sz val="8"/>
      <name val="Calibri"/>
      <family val="2"/>
      <scheme val="minor"/>
    </font>
    <font>
      <b/>
      <sz val="11"/>
      <name val="Calibri"/>
      <family val="2"/>
      <scheme val="minor"/>
    </font>
  </fonts>
  <fills count="20">
    <fill>
      <patternFill patternType="none"/>
    </fill>
    <fill>
      <patternFill patternType="gray125"/>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C7CE"/>
      </patternFill>
    </fill>
    <fill>
      <patternFill patternType="solid">
        <fgColor theme="6" tint="0.39997558519241921"/>
        <bgColor indexed="64"/>
      </patternFill>
    </fill>
    <fill>
      <patternFill patternType="solid">
        <fgColor indexed="43"/>
        <bgColor indexed="64"/>
      </patternFill>
    </fill>
    <fill>
      <patternFill patternType="solid">
        <fgColor theme="1"/>
        <bgColor indexed="64"/>
      </patternFill>
    </fill>
    <fill>
      <patternFill patternType="solid">
        <fgColor rgb="FF8EA9DB"/>
        <bgColor rgb="FF000000"/>
      </patternFill>
    </fill>
    <fill>
      <patternFill patternType="solid">
        <fgColor rgb="FFC5D9F1"/>
        <bgColor rgb="FF000000"/>
      </patternFill>
    </fill>
    <fill>
      <patternFill patternType="solid">
        <fgColor rgb="FFE6B8B7"/>
        <bgColor rgb="FF000000"/>
      </patternFill>
    </fill>
    <fill>
      <patternFill patternType="solid">
        <fgColor rgb="FFFFFFFF"/>
        <bgColor rgb="FF000000"/>
      </patternFill>
    </fill>
    <fill>
      <patternFill patternType="solid">
        <fgColor rgb="FFC4D79B"/>
        <bgColor rgb="FF000000"/>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style="medium">
        <color indexed="64"/>
      </bottom>
      <diagonal/>
    </border>
  </borders>
  <cellStyleXfs count="13">
    <xf numFmtId="0" fontId="0" fillId="0" borderId="0"/>
    <xf numFmtId="44" fontId="6"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6" fillId="0" borderId="0"/>
    <xf numFmtId="0" fontId="6" fillId="0" borderId="0"/>
    <xf numFmtId="44" fontId="17" fillId="0" borderId="0" applyFont="0" applyFill="0" applyBorder="0" applyAlignment="0" applyProtection="0"/>
    <xf numFmtId="0" fontId="18" fillId="7" borderId="0" applyNumberFormat="0" applyBorder="0" applyAlignment="0" applyProtection="0"/>
    <xf numFmtId="44" fontId="1" fillId="0" borderId="0" applyFont="0" applyFill="0" applyBorder="0" applyAlignment="0" applyProtection="0"/>
    <xf numFmtId="0" fontId="1" fillId="0" borderId="0"/>
    <xf numFmtId="0" fontId="21" fillId="0" borderId="0"/>
    <xf numFmtId="0" fontId="1" fillId="0" borderId="0"/>
    <xf numFmtId="0" fontId="1" fillId="0" borderId="0"/>
  </cellStyleXfs>
  <cellXfs count="710">
    <xf numFmtId="0" fontId="0" fillId="0" borderId="0" xfId="0"/>
    <xf numFmtId="0" fontId="2" fillId="3" borderId="0" xfId="3" applyFont="1" applyFill="1"/>
    <xf numFmtId="0" fontId="0" fillId="3" borderId="0" xfId="0" applyFill="1"/>
    <xf numFmtId="0" fontId="7" fillId="2" borderId="1" xfId="3" applyFont="1" applyFill="1" applyBorder="1" applyAlignment="1">
      <alignment wrapText="1"/>
    </xf>
    <xf numFmtId="0" fontId="7" fillId="2" borderId="2" xfId="3" applyFont="1" applyFill="1" applyBorder="1" applyAlignment="1">
      <alignment wrapText="1"/>
    </xf>
    <xf numFmtId="0" fontId="7" fillId="2" borderId="3" xfId="3" applyFont="1" applyFill="1" applyBorder="1" applyAlignment="1">
      <alignment wrapText="1"/>
    </xf>
    <xf numFmtId="0" fontId="7" fillId="2" borderId="3" xfId="3" applyFont="1" applyFill="1" applyBorder="1" applyAlignment="1">
      <alignment horizontal="left" wrapText="1"/>
    </xf>
    <xf numFmtId="0" fontId="7" fillId="2" borderId="5" xfId="3" applyFont="1" applyFill="1" applyBorder="1" applyAlignment="1">
      <alignment wrapText="1"/>
    </xf>
    <xf numFmtId="44" fontId="7" fillId="2" borderId="1" xfId="1" applyFont="1" applyFill="1" applyBorder="1" applyAlignment="1">
      <alignment wrapText="1"/>
    </xf>
    <xf numFmtId="1" fontId="7" fillId="2" borderId="9" xfId="3" applyNumberFormat="1" applyFont="1" applyFill="1" applyBorder="1" applyAlignment="1">
      <alignment wrapText="1"/>
    </xf>
    <xf numFmtId="0" fontId="0" fillId="0" borderId="0" xfId="0" applyFill="1"/>
    <xf numFmtId="44" fontId="3" fillId="0" borderId="4" xfId="1" applyFont="1" applyBorder="1" applyAlignment="1">
      <alignment wrapText="1"/>
    </xf>
    <xf numFmtId="0" fontId="0" fillId="0" borderId="7" xfId="0" applyBorder="1"/>
    <xf numFmtId="0" fontId="14" fillId="0" borderId="0" xfId="0" applyFont="1"/>
    <xf numFmtId="0" fontId="7" fillId="2" borderId="1" xfId="0" applyFont="1" applyFill="1" applyBorder="1" applyAlignment="1">
      <alignment wrapText="1"/>
    </xf>
    <xf numFmtId="0" fontId="7" fillId="2" borderId="2" xfId="0" applyFont="1" applyFill="1" applyBorder="1" applyAlignment="1">
      <alignment wrapText="1"/>
    </xf>
    <xf numFmtId="0" fontId="7" fillId="2" borderId="3" xfId="0" applyFont="1" applyFill="1" applyBorder="1" applyAlignment="1">
      <alignment wrapText="1"/>
    </xf>
    <xf numFmtId="0" fontId="7" fillId="2" borderId="3" xfId="0" applyFont="1" applyFill="1" applyBorder="1" applyAlignment="1">
      <alignment horizontal="left" wrapText="1"/>
    </xf>
    <xf numFmtId="0" fontId="7" fillId="2" borderId="9" xfId="0" applyFont="1" applyFill="1" applyBorder="1" applyAlignment="1">
      <alignment wrapText="1"/>
    </xf>
    <xf numFmtId="0" fontId="5" fillId="0" borderId="4" xfId="0" applyFont="1" applyBorder="1" applyAlignment="1">
      <alignment wrapText="1"/>
    </xf>
    <xf numFmtId="0" fontId="3" fillId="0" borderId="8" xfId="0" applyFont="1" applyBorder="1" applyAlignment="1">
      <alignment wrapText="1"/>
    </xf>
    <xf numFmtId="0" fontId="7" fillId="0" borderId="8" xfId="0" applyFont="1" applyBorder="1" applyAlignment="1">
      <alignment wrapText="1"/>
    </xf>
    <xf numFmtId="44" fontId="3" fillId="0" borderId="8" xfId="0" applyNumberFormat="1" applyFont="1" applyBorder="1" applyAlignment="1">
      <alignment wrapText="1"/>
    </xf>
    <xf numFmtId="10" fontId="3" fillId="0" borderId="7" xfId="0" applyNumberFormat="1" applyFont="1" applyBorder="1" applyAlignment="1">
      <alignment wrapText="1"/>
    </xf>
    <xf numFmtId="0" fontId="3" fillId="0" borderId="7" xfId="0" applyFont="1" applyBorder="1" applyAlignment="1">
      <alignment wrapText="1"/>
    </xf>
    <xf numFmtId="43" fontId="3" fillId="0" borderId="8" xfId="0" applyNumberFormat="1" applyFont="1" applyBorder="1" applyAlignment="1">
      <alignment wrapText="1"/>
    </xf>
    <xf numFmtId="43" fontId="3" fillId="0" borderId="11" xfId="0" applyNumberFormat="1" applyFont="1" applyBorder="1" applyAlignment="1">
      <alignment wrapText="1"/>
    </xf>
    <xf numFmtId="10" fontId="3" fillId="0" borderId="12" xfId="0" applyNumberFormat="1" applyFont="1" applyBorder="1" applyAlignment="1">
      <alignment wrapText="1"/>
    </xf>
    <xf numFmtId="0" fontId="3" fillId="0" borderId="12" xfId="0" applyFont="1" applyBorder="1" applyAlignment="1">
      <alignment wrapText="1"/>
    </xf>
    <xf numFmtId="0" fontId="3" fillId="0" borderId="11" xfId="0" applyFont="1" applyBorder="1" applyAlignment="1">
      <alignment wrapText="1"/>
    </xf>
    <xf numFmtId="44" fontId="3" fillId="0" borderId="11" xfId="0" applyNumberFormat="1" applyFont="1" applyBorder="1" applyAlignment="1">
      <alignment wrapText="1"/>
    </xf>
    <xf numFmtId="0" fontId="3" fillId="0" borderId="23" xfId="0" applyFont="1" applyBorder="1" applyAlignment="1">
      <alignment wrapText="1"/>
    </xf>
    <xf numFmtId="0" fontId="3" fillId="0" borderId="0" xfId="0" applyFont="1" applyBorder="1" applyAlignment="1">
      <alignment wrapText="1"/>
    </xf>
    <xf numFmtId="1" fontId="7" fillId="2" borderId="9" xfId="0" applyNumberFormat="1" applyFont="1" applyFill="1" applyBorder="1" applyAlignment="1">
      <alignment wrapText="1"/>
    </xf>
    <xf numFmtId="1" fontId="3" fillId="0" borderId="10" xfId="0" applyNumberFormat="1" applyFont="1" applyBorder="1" applyAlignment="1">
      <alignment wrapText="1"/>
    </xf>
    <xf numFmtId="0" fontId="14" fillId="3" borderId="0" xfId="0" applyFont="1" applyFill="1"/>
    <xf numFmtId="0" fontId="7" fillId="0" borderId="11" xfId="0" applyFont="1" applyBorder="1" applyAlignment="1">
      <alignment wrapText="1"/>
    </xf>
    <xf numFmtId="0" fontId="5" fillId="0" borderId="7" xfId="3" applyFont="1" applyBorder="1"/>
    <xf numFmtId="0" fontId="3" fillId="0" borderId="11" xfId="3" applyFont="1" applyBorder="1" applyAlignment="1">
      <alignment wrapText="1"/>
    </xf>
    <xf numFmtId="0" fontId="7" fillId="2" borderId="9" xfId="3" applyFont="1" applyFill="1" applyBorder="1" applyAlignment="1">
      <alignment wrapText="1"/>
    </xf>
    <xf numFmtId="0" fontId="3" fillId="0" borderId="8" xfId="3" applyFont="1" applyBorder="1" applyAlignment="1">
      <alignment wrapText="1"/>
    </xf>
    <xf numFmtId="0" fontId="5" fillId="0" borderId="4" xfId="3" applyFont="1" applyBorder="1" applyAlignment="1">
      <alignment wrapText="1"/>
    </xf>
    <xf numFmtId="10" fontId="3" fillId="0" borderId="7" xfId="3" applyNumberFormat="1" applyFont="1" applyBorder="1" applyAlignment="1">
      <alignment wrapText="1"/>
    </xf>
    <xf numFmtId="44" fontId="3" fillId="0" borderId="8" xfId="3" applyNumberFormat="1" applyFont="1" applyBorder="1" applyAlignment="1">
      <alignment wrapText="1"/>
    </xf>
    <xf numFmtId="44" fontId="3" fillId="0" borderId="11" xfId="3" applyNumberFormat="1" applyFont="1" applyBorder="1" applyAlignment="1">
      <alignment wrapText="1"/>
    </xf>
    <xf numFmtId="10" fontId="3" fillId="0" borderId="12" xfId="3" applyNumberFormat="1" applyFont="1" applyBorder="1" applyAlignment="1">
      <alignment wrapText="1"/>
    </xf>
    <xf numFmtId="0" fontId="5" fillId="0" borderId="8" xfId="3" applyFont="1" applyBorder="1" applyAlignment="1">
      <alignment wrapText="1"/>
    </xf>
    <xf numFmtId="0" fontId="6" fillId="0" borderId="8" xfId="0" applyFont="1" applyBorder="1" applyAlignment="1">
      <alignment horizontal="left" wrapText="1"/>
    </xf>
    <xf numFmtId="0" fontId="3" fillId="0" borderId="28" xfId="0" applyFont="1" applyBorder="1" applyAlignment="1">
      <alignment wrapText="1"/>
    </xf>
    <xf numFmtId="10" fontId="3" fillId="0" borderId="23" xfId="0" applyNumberFormat="1" applyFont="1" applyBorder="1" applyAlignment="1">
      <alignment wrapText="1"/>
    </xf>
    <xf numFmtId="0" fontId="3" fillId="0" borderId="7" xfId="0" applyFont="1" applyBorder="1"/>
    <xf numFmtId="0" fontId="3" fillId="0" borderId="8" xfId="0" applyFont="1" applyBorder="1"/>
    <xf numFmtId="0" fontId="7" fillId="0" borderId="8" xfId="0" applyFont="1" applyBorder="1"/>
    <xf numFmtId="44" fontId="3" fillId="0" borderId="8" xfId="0" applyNumberFormat="1" applyFont="1" applyBorder="1"/>
    <xf numFmtId="10" fontId="3" fillId="0" borderId="7" xfId="0" applyNumberFormat="1" applyFont="1" applyBorder="1"/>
    <xf numFmtId="0" fontId="3" fillId="0" borderId="10" xfId="0" applyFont="1" applyBorder="1"/>
    <xf numFmtId="0" fontId="3" fillId="0" borderId="12" xfId="0" applyFont="1" applyBorder="1"/>
    <xf numFmtId="0" fontId="3" fillId="0" borderId="11" xfId="0" applyFont="1" applyBorder="1"/>
    <xf numFmtId="44" fontId="3" fillId="0" borderId="11" xfId="0" applyNumberFormat="1" applyFont="1" applyBorder="1"/>
    <xf numFmtId="10" fontId="3" fillId="0" borderId="12" xfId="0" applyNumberFormat="1" applyFont="1" applyBorder="1"/>
    <xf numFmtId="0" fontId="3" fillId="0" borderId="20" xfId="0" applyFont="1" applyBorder="1"/>
    <xf numFmtId="0" fontId="3" fillId="0" borderId="23" xfId="0" applyFont="1" applyBorder="1"/>
    <xf numFmtId="0" fontId="3" fillId="0" borderId="28" xfId="0" applyFont="1" applyBorder="1"/>
    <xf numFmtId="44" fontId="3" fillId="0" borderId="28" xfId="0" applyNumberFormat="1" applyFont="1" applyBorder="1"/>
    <xf numFmtId="10" fontId="3" fillId="0" borderId="23" xfId="0" applyNumberFormat="1" applyFont="1" applyBorder="1"/>
    <xf numFmtId="0" fontId="3" fillId="0" borderId="22" xfId="0" applyFont="1" applyBorder="1"/>
    <xf numFmtId="10" fontId="7" fillId="0" borderId="7" xfId="0" applyNumberFormat="1" applyFont="1" applyBorder="1" applyAlignment="1">
      <alignment horizontal="center" wrapText="1"/>
    </xf>
    <xf numFmtId="44" fontId="16" fillId="0" borderId="0" xfId="1" applyFont="1" applyFill="1" applyBorder="1" applyAlignment="1">
      <alignment wrapText="1"/>
    </xf>
    <xf numFmtId="1" fontId="16" fillId="0" borderId="0" xfId="0" applyNumberFormat="1" applyFont="1" applyFill="1" applyBorder="1" applyAlignment="1">
      <alignment wrapText="1"/>
    </xf>
    <xf numFmtId="44" fontId="15" fillId="0" borderId="7" xfId="1" applyFont="1" applyBorder="1" applyAlignment="1">
      <alignment wrapText="1"/>
    </xf>
    <xf numFmtId="1" fontId="15" fillId="0" borderId="7" xfId="0" applyNumberFormat="1" applyFont="1" applyBorder="1" applyAlignment="1">
      <alignment wrapText="1"/>
    </xf>
    <xf numFmtId="164" fontId="3" fillId="0" borderId="8" xfId="0" applyNumberFormat="1" applyFont="1" applyBorder="1" applyAlignment="1">
      <alignment wrapText="1"/>
    </xf>
    <xf numFmtId="10" fontId="3" fillId="0" borderId="8" xfId="0" applyNumberFormat="1" applyFont="1" applyBorder="1" applyAlignment="1">
      <alignment wrapText="1"/>
    </xf>
    <xf numFmtId="10" fontId="3" fillId="0" borderId="31" xfId="0" applyNumberFormat="1" applyFont="1" applyBorder="1" applyAlignment="1">
      <alignment wrapText="1"/>
    </xf>
    <xf numFmtId="0" fontId="7" fillId="2" borderId="1" xfId="4" applyFont="1" applyFill="1" applyBorder="1" applyAlignment="1">
      <alignment wrapText="1"/>
    </xf>
    <xf numFmtId="0" fontId="7" fillId="2" borderId="2" xfId="4" applyFont="1" applyFill="1" applyBorder="1" applyAlignment="1">
      <alignment wrapText="1"/>
    </xf>
    <xf numFmtId="0" fontId="7" fillId="2" borderId="3" xfId="4" applyFont="1" applyFill="1" applyBorder="1" applyAlignment="1">
      <alignment wrapText="1"/>
    </xf>
    <xf numFmtId="0" fontId="3" fillId="0" borderId="8" xfId="4" applyFont="1" applyBorder="1" applyAlignment="1">
      <alignment wrapText="1"/>
    </xf>
    <xf numFmtId="0" fontId="7" fillId="2" borderId="32" xfId="4" applyFont="1" applyFill="1" applyBorder="1" applyAlignment="1">
      <alignment wrapText="1"/>
    </xf>
    <xf numFmtId="0" fontId="1" fillId="0" borderId="0" xfId="3" applyFont="1"/>
    <xf numFmtId="0" fontId="5" fillId="0" borderId="7" xfId="0" applyFont="1" applyFill="1" applyBorder="1" applyAlignment="1">
      <alignment horizontal="left" wrapText="1"/>
    </xf>
    <xf numFmtId="0" fontId="1" fillId="0" borderId="7" xfId="0" applyFont="1" applyBorder="1" applyAlignment="1">
      <alignment vertical="center" wrapText="1"/>
    </xf>
    <xf numFmtId="0" fontId="1" fillId="0" borderId="7" xfId="2" applyFont="1" applyFill="1" applyBorder="1" applyAlignment="1" applyProtection="1">
      <alignment horizontal="left" vertical="center" wrapText="1"/>
    </xf>
    <xf numFmtId="0" fontId="1" fillId="0" borderId="7" xfId="0" applyFont="1" applyBorder="1" applyAlignment="1">
      <alignment vertical="center"/>
    </xf>
    <xf numFmtId="0" fontId="1" fillId="0" borderId="4" xfId="0" applyFont="1" applyBorder="1" applyAlignment="1">
      <alignment wrapText="1"/>
    </xf>
    <xf numFmtId="0" fontId="12" fillId="0" borderId="31" xfId="0" applyFont="1" applyBorder="1"/>
    <xf numFmtId="0" fontId="0" fillId="0" borderId="31" xfId="0" applyBorder="1"/>
    <xf numFmtId="0" fontId="0" fillId="0" borderId="8" xfId="0" applyBorder="1"/>
    <xf numFmtId="0" fontId="5" fillId="6" borderId="7" xfId="0" applyFont="1" applyFill="1" applyBorder="1" applyAlignment="1">
      <alignment horizontal="left" vertical="center" wrapText="1"/>
    </xf>
    <xf numFmtId="0" fontId="0" fillId="6" borderId="0" xfId="0" applyFill="1"/>
    <xf numFmtId="0" fontId="12" fillId="6" borderId="6" xfId="0" applyFont="1" applyFill="1" applyBorder="1" applyAlignment="1">
      <alignment horizontal="left"/>
    </xf>
    <xf numFmtId="0" fontId="12" fillId="6" borderId="31" xfId="0" applyFont="1" applyFill="1" applyBorder="1"/>
    <xf numFmtId="0" fontId="12" fillId="6" borderId="8" xfId="0" applyFont="1" applyFill="1" applyBorder="1"/>
    <xf numFmtId="0" fontId="0" fillId="0" borderId="31" xfId="0" applyFill="1" applyBorder="1" applyAlignment="1">
      <alignment horizontal="left" vertical="top" wrapText="1"/>
    </xf>
    <xf numFmtId="0" fontId="0" fillId="0" borderId="8" xfId="0" applyFill="1" applyBorder="1" applyAlignment="1">
      <alignment horizontal="left" vertical="top" wrapText="1"/>
    </xf>
    <xf numFmtId="0" fontId="12" fillId="0" borderId="31" xfId="0" applyFont="1" applyFill="1" applyBorder="1"/>
    <xf numFmtId="0" fontId="11" fillId="0" borderId="7" xfId="2" applyFill="1" applyBorder="1" applyAlignment="1" applyProtection="1">
      <alignment horizontal="left" wrapText="1"/>
    </xf>
    <xf numFmtId="0" fontId="1" fillId="0" borderId="4" xfId="0" applyFont="1" applyBorder="1" applyAlignment="1">
      <alignment horizontal="left" wrapText="1"/>
    </xf>
    <xf numFmtId="0" fontId="1" fillId="0" borderId="7" xfId="0" applyFont="1" applyBorder="1" applyAlignment="1">
      <alignment horizontal="left" wrapText="1"/>
    </xf>
    <xf numFmtId="44" fontId="3" fillId="0" borderId="13" xfId="1" applyFont="1" applyBorder="1" applyAlignment="1">
      <alignment wrapText="1"/>
    </xf>
    <xf numFmtId="1" fontId="3" fillId="0" borderId="20" xfId="0" applyNumberFormat="1" applyFont="1" applyBorder="1" applyAlignment="1">
      <alignment wrapText="1"/>
    </xf>
    <xf numFmtId="0" fontId="1" fillId="0" borderId="8" xfId="0" applyFont="1" applyBorder="1" applyAlignment="1">
      <alignment horizontal="left" wrapText="1"/>
    </xf>
    <xf numFmtId="0" fontId="3" fillId="0" borderId="11" xfId="0" applyFont="1" applyFill="1" applyBorder="1" applyAlignment="1">
      <alignment wrapText="1"/>
    </xf>
    <xf numFmtId="0" fontId="3" fillId="0" borderId="0" xfId="0" applyFont="1" applyFill="1" applyBorder="1"/>
    <xf numFmtId="0" fontId="1" fillId="0" borderId="21" xfId="0" applyFont="1" applyBorder="1" applyAlignment="1">
      <alignment horizontal="left" wrapText="1"/>
    </xf>
    <xf numFmtId="0" fontId="1" fillId="0" borderId="0" xfId="0" applyFont="1"/>
    <xf numFmtId="0" fontId="1" fillId="0" borderId="0" xfId="0" applyFont="1" applyAlignment="1">
      <alignment vertical="top"/>
    </xf>
    <xf numFmtId="0" fontId="1" fillId="0" borderId="13" xfId="0" applyFont="1" applyBorder="1" applyAlignment="1">
      <alignment wrapText="1"/>
    </xf>
    <xf numFmtId="0" fontId="14" fillId="0" borderId="8" xfId="0" applyFont="1" applyBorder="1"/>
    <xf numFmtId="0" fontId="14" fillId="0" borderId="36" xfId="0" applyFont="1" applyBorder="1"/>
    <xf numFmtId="0" fontId="14" fillId="0" borderId="11" xfId="0" applyFont="1" applyBorder="1"/>
    <xf numFmtId="8" fontId="3" fillId="0" borderId="28" xfId="7" applyNumberFormat="1" applyFont="1" applyFill="1" applyBorder="1"/>
    <xf numFmtId="0" fontId="11" fillId="0" borderId="7" xfId="2" applyBorder="1" applyAlignment="1" applyProtection="1"/>
    <xf numFmtId="0" fontId="0" fillId="0" borderId="0" xfId="0" applyAlignment="1">
      <alignment horizontal="left"/>
    </xf>
    <xf numFmtId="0" fontId="7" fillId="0" borderId="0" xfId="0" applyFont="1" applyFill="1" applyBorder="1" applyAlignment="1">
      <alignment wrapText="1"/>
    </xf>
    <xf numFmtId="0" fontId="3" fillId="0" borderId="4" xfId="0" applyFont="1" applyBorder="1" applyAlignment="1">
      <alignment wrapText="1"/>
    </xf>
    <xf numFmtId="0" fontId="3" fillId="0" borderId="11" xfId="0" applyFont="1" applyBorder="1" applyAlignment="1">
      <alignment horizontal="left" wrapText="1"/>
    </xf>
    <xf numFmtId="0" fontId="7" fillId="0" borderId="11" xfId="0" applyFont="1" applyBorder="1" applyAlignment="1">
      <alignment horizontal="left" wrapText="1"/>
    </xf>
    <xf numFmtId="0" fontId="3" fillId="0" borderId="12" xfId="0" applyFont="1" applyBorder="1" applyAlignment="1">
      <alignment horizontal="right"/>
    </xf>
    <xf numFmtId="0" fontId="0" fillId="0" borderId="0" xfId="0" applyFill="1" applyBorder="1"/>
    <xf numFmtId="0" fontId="3" fillId="5" borderId="7" xfId="0" applyFont="1" applyFill="1" applyBorder="1"/>
    <xf numFmtId="44" fontId="1" fillId="0" borderId="0" xfId="0" applyNumberFormat="1" applyFont="1" applyAlignment="1">
      <alignment horizontal="center" vertical="top" wrapText="1"/>
    </xf>
    <xf numFmtId="43" fontId="0" fillId="0" borderId="0" xfId="0" applyNumberFormat="1"/>
    <xf numFmtId="0" fontId="1" fillId="0" borderId="21" xfId="0" applyFont="1" applyBorder="1" applyAlignment="1">
      <alignment wrapText="1"/>
    </xf>
    <xf numFmtId="44" fontId="3" fillId="0" borderId="28" xfId="0" applyNumberFormat="1" applyFont="1" applyBorder="1" applyAlignment="1">
      <alignment wrapText="1"/>
    </xf>
    <xf numFmtId="43" fontId="3" fillId="0" borderId="28" xfId="0" applyNumberFormat="1" applyFont="1" applyBorder="1" applyAlignment="1">
      <alignment wrapText="1"/>
    </xf>
    <xf numFmtId="44" fontId="1" fillId="0" borderId="0" xfId="0" applyNumberFormat="1" applyFont="1" applyAlignment="1">
      <alignment horizontal="center" vertical="top" wrapText="1"/>
    </xf>
    <xf numFmtId="10" fontId="3" fillId="0" borderId="7" xfId="0" applyNumberFormat="1" applyFont="1" applyBorder="1" applyAlignment="1">
      <alignment horizontal="center" wrapText="1"/>
    </xf>
    <xf numFmtId="0" fontId="3" fillId="0" borderId="11" xfId="0" applyFont="1" applyFill="1" applyBorder="1" applyAlignment="1">
      <alignment horizontal="left" wrapText="1"/>
    </xf>
    <xf numFmtId="164" fontId="7" fillId="0" borderId="11" xfId="6" applyNumberFormat="1" applyFont="1" applyFill="1" applyBorder="1" applyAlignment="1">
      <alignment wrapText="1"/>
    </xf>
    <xf numFmtId="164" fontId="7" fillId="0" borderId="11" xfId="6" applyNumberFormat="1" applyFont="1" applyFill="1" applyBorder="1"/>
    <xf numFmtId="0" fontId="7" fillId="0" borderId="7" xfId="0" applyFont="1" applyBorder="1" applyAlignment="1">
      <alignment wrapText="1"/>
    </xf>
    <xf numFmtId="0" fontId="1" fillId="0" borderId="0" xfId="0" applyFont="1" applyBorder="1" applyAlignment="1">
      <alignment horizontal="left" wrapText="1"/>
    </xf>
    <xf numFmtId="44" fontId="3" fillId="0" borderId="0" xfId="0" applyNumberFormat="1" applyFont="1" applyBorder="1" applyAlignment="1">
      <alignment wrapText="1"/>
    </xf>
    <xf numFmtId="10" fontId="3" fillId="0" borderId="0" xfId="0" applyNumberFormat="1" applyFont="1" applyBorder="1" applyAlignment="1">
      <alignment wrapText="1"/>
    </xf>
    <xf numFmtId="0" fontId="3" fillId="0" borderId="25" xfId="3" applyFont="1" applyFill="1" applyBorder="1" applyAlignment="1">
      <alignment wrapText="1"/>
    </xf>
    <xf numFmtId="0" fontId="3" fillId="0" borderId="0" xfId="3" applyFont="1" applyFill="1" applyBorder="1" applyAlignment="1">
      <alignment wrapText="1"/>
    </xf>
    <xf numFmtId="0" fontId="2" fillId="9" borderId="0" xfId="0" applyFont="1" applyFill="1"/>
    <xf numFmtId="0" fontId="0" fillId="9" borderId="0" xfId="0" applyFill="1"/>
    <xf numFmtId="0" fontId="4" fillId="0" borderId="0" xfId="0" applyFont="1" applyAlignment="1">
      <alignment horizontal="center"/>
    </xf>
    <xf numFmtId="0" fontId="5" fillId="0" borderId="0" xfId="0" applyFont="1"/>
    <xf numFmtId="0" fontId="3" fillId="0" borderId="0" xfId="0" applyFont="1"/>
    <xf numFmtId="0" fontId="0" fillId="0" borderId="0" xfId="0" applyFont="1" applyFill="1"/>
    <xf numFmtId="0" fontId="3" fillId="0" borderId="7" xfId="0" applyFont="1" applyBorder="1" applyAlignment="1">
      <alignment horizontal="center"/>
    </xf>
    <xf numFmtId="0" fontId="3" fillId="0" borderId="8" xfId="0" applyFont="1" applyBorder="1" applyAlignment="1">
      <alignment horizontal="center"/>
    </xf>
    <xf numFmtId="0" fontId="7" fillId="0" borderId="8" xfId="0" applyFont="1" applyBorder="1" applyAlignment="1">
      <alignment horizontal="center"/>
    </xf>
    <xf numFmtId="44" fontId="3" fillId="0" borderId="8" xfId="0" applyNumberFormat="1" applyFont="1" applyBorder="1" applyAlignment="1">
      <alignment horizontal="center"/>
    </xf>
    <xf numFmtId="10" fontId="3" fillId="0" borderId="7" xfId="0" applyNumberFormat="1" applyFont="1" applyBorder="1" applyAlignment="1">
      <alignment horizontal="center"/>
    </xf>
    <xf numFmtId="0" fontId="3" fillId="0" borderId="10" xfId="0" applyFont="1" applyBorder="1" applyAlignment="1">
      <alignment horizontal="center"/>
    </xf>
    <xf numFmtId="1" fontId="3" fillId="0" borderId="10" xfId="0" applyNumberFormat="1" applyFont="1" applyBorder="1" applyAlignment="1">
      <alignment horizontal="center" wrapText="1"/>
    </xf>
    <xf numFmtId="0" fontId="3" fillId="0" borderId="8" xfId="0" applyFont="1" applyBorder="1" applyAlignment="1">
      <alignment horizontal="center" wrapText="1"/>
    </xf>
    <xf numFmtId="0" fontId="1" fillId="0" borderId="13" xfId="0" applyFont="1" applyBorder="1" applyAlignment="1">
      <alignment horizontal="left" wrapText="1"/>
    </xf>
    <xf numFmtId="0" fontId="1" fillId="0" borderId="1" xfId="0" applyFont="1" applyBorder="1" applyAlignment="1">
      <alignment horizontal="left" wrapText="1"/>
    </xf>
    <xf numFmtId="0" fontId="3" fillId="0" borderId="3" xfId="0" applyFont="1" applyBorder="1" applyAlignment="1">
      <alignment wrapText="1"/>
    </xf>
    <xf numFmtId="0" fontId="3" fillId="0" borderId="37" xfId="0" applyFont="1" applyBorder="1"/>
    <xf numFmtId="44" fontId="3" fillId="0" borderId="37" xfId="0" applyNumberFormat="1" applyFont="1" applyBorder="1"/>
    <xf numFmtId="10" fontId="3" fillId="0" borderId="38" xfId="0" applyNumberFormat="1" applyFont="1" applyBorder="1"/>
    <xf numFmtId="10" fontId="3" fillId="0" borderId="39" xfId="0" applyNumberFormat="1" applyFont="1" applyBorder="1"/>
    <xf numFmtId="10" fontId="3" fillId="0" borderId="22" xfId="0" applyNumberFormat="1" applyFont="1" applyBorder="1"/>
    <xf numFmtId="164" fontId="3" fillId="0" borderId="8" xfId="0" applyNumberFormat="1" applyFont="1" applyBorder="1" applyAlignment="1">
      <alignment horizontal="center" wrapText="1"/>
    </xf>
    <xf numFmtId="10" fontId="3" fillId="0" borderId="8" xfId="0" applyNumberFormat="1" applyFont="1" applyBorder="1" applyAlignment="1">
      <alignment horizontal="center" wrapText="1"/>
    </xf>
    <xf numFmtId="10" fontId="3" fillId="0" borderId="31" xfId="0" applyNumberFormat="1" applyFont="1" applyBorder="1" applyAlignment="1">
      <alignment horizontal="center" wrapText="1"/>
    </xf>
    <xf numFmtId="164" fontId="3" fillId="0" borderId="11" xfId="0" applyNumberFormat="1" applyFont="1" applyBorder="1" applyAlignment="1">
      <alignment wrapText="1"/>
    </xf>
    <xf numFmtId="10" fontId="3" fillId="0" borderId="11" xfId="0" applyNumberFormat="1" applyFont="1" applyBorder="1" applyAlignment="1">
      <alignment wrapText="1"/>
    </xf>
    <xf numFmtId="10" fontId="3" fillId="0" borderId="24" xfId="0" applyNumberFormat="1" applyFont="1" applyBorder="1" applyAlignment="1">
      <alignment wrapText="1"/>
    </xf>
    <xf numFmtId="164" fontId="3" fillId="0" borderId="28" xfId="0" applyNumberFormat="1" applyFont="1" applyBorder="1" applyAlignment="1">
      <alignment wrapText="1"/>
    </xf>
    <xf numFmtId="10" fontId="3" fillId="0" borderId="28" xfId="0" applyNumberFormat="1" applyFont="1" applyBorder="1" applyAlignment="1">
      <alignment wrapText="1"/>
    </xf>
    <xf numFmtId="10" fontId="3" fillId="0" borderId="34" xfId="0" applyNumberFormat="1" applyFont="1" applyBorder="1" applyAlignment="1">
      <alignment wrapText="1"/>
    </xf>
    <xf numFmtId="49" fontId="3" fillId="0" borderId="8" xfId="0" applyNumberFormat="1" applyFont="1" applyBorder="1" applyAlignment="1">
      <alignment wrapText="1"/>
    </xf>
    <xf numFmtId="165" fontId="3" fillId="0" borderId="31" xfId="0" applyNumberFormat="1" applyFont="1" applyBorder="1" applyAlignment="1">
      <alignment wrapText="1"/>
    </xf>
    <xf numFmtId="0" fontId="3" fillId="0" borderId="33" xfId="0" applyFont="1" applyBorder="1" applyAlignment="1">
      <alignment wrapText="1"/>
    </xf>
    <xf numFmtId="0" fontId="7" fillId="2" borderId="32" xfId="0" applyFont="1" applyFill="1" applyBorder="1" applyAlignment="1">
      <alignment wrapText="1"/>
    </xf>
    <xf numFmtId="1" fontId="7" fillId="2" borderId="32" xfId="0" applyNumberFormat="1" applyFont="1" applyFill="1" applyBorder="1" applyAlignment="1">
      <alignment wrapText="1"/>
    </xf>
    <xf numFmtId="1" fontId="3" fillId="0" borderId="8" xfId="0" applyNumberFormat="1" applyFont="1" applyBorder="1" applyAlignment="1">
      <alignment wrapText="1"/>
    </xf>
    <xf numFmtId="1" fontId="3" fillId="0" borderId="11" xfId="0" applyNumberFormat="1" applyFont="1" applyBorder="1" applyAlignment="1">
      <alignment wrapText="1"/>
    </xf>
    <xf numFmtId="1" fontId="3" fillId="0" borderId="28" xfId="0" applyNumberFormat="1" applyFont="1" applyBorder="1" applyAlignment="1">
      <alignment wrapText="1"/>
    </xf>
    <xf numFmtId="1" fontId="7" fillId="2" borderId="6" xfId="0" applyNumberFormat="1" applyFont="1" applyFill="1" applyBorder="1" applyAlignment="1">
      <alignment wrapText="1"/>
    </xf>
    <xf numFmtId="0" fontId="3" fillId="0" borderId="26" xfId="0" applyFont="1" applyBorder="1" applyAlignment="1">
      <alignment wrapText="1"/>
    </xf>
    <xf numFmtId="0" fontId="3" fillId="0" borderId="14" xfId="0" applyFont="1" applyBorder="1" applyAlignment="1">
      <alignment wrapText="1"/>
    </xf>
    <xf numFmtId="0" fontId="3" fillId="0" borderId="29" xfId="0" applyFont="1" applyBorder="1" applyAlignment="1">
      <alignment wrapText="1"/>
    </xf>
    <xf numFmtId="0" fontId="0" fillId="0" borderId="40" xfId="0" applyBorder="1" applyAlignment="1">
      <alignment wrapText="1"/>
    </xf>
    <xf numFmtId="0" fontId="0" fillId="0" borderId="40" xfId="0" applyBorder="1"/>
    <xf numFmtId="0" fontId="0" fillId="0" borderId="41" xfId="0" applyBorder="1"/>
    <xf numFmtId="0" fontId="14" fillId="0" borderId="0" xfId="0" applyFont="1" applyAlignment="1">
      <alignment vertical="center" wrapText="1"/>
    </xf>
    <xf numFmtId="8" fontId="3" fillId="0" borderId="8" xfId="0" applyNumberFormat="1" applyFont="1" applyBorder="1" applyAlignment="1">
      <alignment wrapText="1"/>
    </xf>
    <xf numFmtId="0" fontId="5" fillId="0" borderId="4" xfId="0" applyFont="1" applyBorder="1" applyAlignment="1">
      <alignment horizontal="left" wrapText="1"/>
    </xf>
    <xf numFmtId="44" fontId="7" fillId="2" borderId="1" xfId="8" applyFont="1" applyFill="1" applyBorder="1" applyAlignment="1">
      <alignment wrapText="1"/>
    </xf>
    <xf numFmtId="0" fontId="7" fillId="0" borderId="8" xfId="0" applyFont="1" applyBorder="1" applyAlignment="1">
      <alignment horizontal="center" wrapText="1"/>
    </xf>
    <xf numFmtId="0" fontId="3" fillId="0" borderId="10" xfId="0" applyFont="1" applyBorder="1" applyAlignment="1">
      <alignment horizontal="center" wrapText="1"/>
    </xf>
    <xf numFmtId="8" fontId="3" fillId="0" borderId="4" xfId="0" applyNumberFormat="1" applyFont="1" applyBorder="1" applyAlignment="1">
      <alignment horizontal="center" wrapText="1"/>
    </xf>
    <xf numFmtId="0" fontId="3" fillId="0" borderId="6" xfId="0" applyFont="1" applyBorder="1" applyAlignment="1">
      <alignment horizontal="center" wrapText="1"/>
    </xf>
    <xf numFmtId="8" fontId="3" fillId="0" borderId="8" xfId="0" applyNumberFormat="1" applyFont="1" applyBorder="1" applyAlignment="1">
      <alignment horizontal="center" wrapText="1"/>
    </xf>
    <xf numFmtId="0" fontId="3" fillId="0" borderId="7" xfId="0" applyFont="1" applyBorder="1" applyAlignment="1">
      <alignment horizontal="center" wrapText="1"/>
    </xf>
    <xf numFmtId="0" fontId="3" fillId="0" borderId="7" xfId="9" applyFont="1" applyBorder="1" applyAlignment="1">
      <alignment wrapText="1"/>
    </xf>
    <xf numFmtId="10" fontId="3" fillId="0" borderId="7" xfId="9" applyNumberFormat="1" applyFont="1" applyBorder="1" applyAlignment="1">
      <alignment wrapText="1"/>
    </xf>
    <xf numFmtId="164" fontId="3" fillId="0" borderId="8" xfId="9" applyNumberFormat="1" applyFont="1" applyBorder="1" applyAlignment="1">
      <alignment wrapText="1"/>
    </xf>
    <xf numFmtId="0" fontId="3" fillId="0" borderId="8" xfId="9" applyFont="1" applyBorder="1" applyAlignment="1">
      <alignment wrapText="1"/>
    </xf>
    <xf numFmtId="0" fontId="1" fillId="0" borderId="4" xfId="9" applyBorder="1" applyAlignment="1">
      <alignment horizontal="left" wrapText="1"/>
    </xf>
    <xf numFmtId="164" fontId="3" fillId="0" borderId="11" xfId="10" applyNumberFormat="1" applyFont="1" applyBorder="1" applyAlignment="1">
      <alignment wrapText="1"/>
    </xf>
    <xf numFmtId="0" fontId="3" fillId="0" borderId="11" xfId="9" applyFont="1" applyBorder="1" applyAlignment="1">
      <alignment wrapText="1"/>
    </xf>
    <xf numFmtId="0" fontId="3" fillId="0" borderId="12" xfId="9" applyFont="1" applyBorder="1" applyAlignment="1">
      <alignment wrapText="1"/>
    </xf>
    <xf numFmtId="0" fontId="5" fillId="0" borderId="4" xfId="9" applyFont="1" applyBorder="1" applyAlignment="1">
      <alignment horizontal="left" wrapText="1"/>
    </xf>
    <xf numFmtId="0" fontId="7" fillId="2" borderId="7" xfId="9" applyFont="1" applyFill="1" applyBorder="1" applyAlignment="1">
      <alignment wrapText="1"/>
    </xf>
    <xf numFmtId="0" fontId="7" fillId="2" borderId="2" xfId="9" applyFont="1" applyFill="1" applyBorder="1" applyAlignment="1">
      <alignment wrapText="1"/>
    </xf>
    <xf numFmtId="0" fontId="7" fillId="2" borderId="3" xfId="9" applyFont="1" applyFill="1" applyBorder="1" applyAlignment="1">
      <alignment wrapText="1"/>
    </xf>
    <xf numFmtId="0" fontId="7" fillId="2" borderId="3" xfId="9" applyFont="1" applyFill="1" applyBorder="1" applyAlignment="1">
      <alignment horizontal="left" wrapText="1"/>
    </xf>
    <xf numFmtId="0" fontId="7" fillId="2" borderId="1" xfId="9" applyFont="1" applyFill="1" applyBorder="1" applyAlignment="1">
      <alignment wrapText="1"/>
    </xf>
    <xf numFmtId="1" fontId="7" fillId="2" borderId="9" xfId="9" applyNumberFormat="1" applyFont="1" applyFill="1" applyBorder="1" applyAlignment="1">
      <alignment wrapText="1"/>
    </xf>
    <xf numFmtId="0" fontId="7" fillId="2" borderId="9" xfId="9" applyFont="1" applyFill="1" applyBorder="1" applyAlignment="1">
      <alignment wrapText="1"/>
    </xf>
    <xf numFmtId="0" fontId="3" fillId="0" borderId="7" xfId="9" applyFont="1" applyBorder="1" applyAlignment="1">
      <alignment horizontal="center" vertical="center" wrapText="1"/>
    </xf>
    <xf numFmtId="0" fontId="3" fillId="0" borderId="11" xfId="9" applyFont="1" applyBorder="1" applyAlignment="1">
      <alignment horizontal="center" vertical="center" wrapText="1"/>
    </xf>
    <xf numFmtId="0" fontId="3" fillId="0" borderId="8" xfId="9" applyFont="1" applyBorder="1" applyAlignment="1">
      <alignment horizontal="center" vertical="center" wrapText="1"/>
    </xf>
    <xf numFmtId="0" fontId="22" fillId="10" borderId="8" xfId="9" applyFont="1" applyFill="1" applyBorder="1" applyAlignment="1">
      <alignment horizontal="center" vertical="center" wrapText="1"/>
    </xf>
    <xf numFmtId="0" fontId="23" fillId="0" borderId="16" xfId="0" applyFont="1" applyBorder="1" applyAlignment="1">
      <alignment wrapText="1"/>
    </xf>
    <xf numFmtId="6" fontId="23" fillId="0" borderId="16" xfId="0" applyNumberFormat="1" applyFont="1" applyBorder="1" applyAlignment="1">
      <alignment wrapText="1"/>
    </xf>
    <xf numFmtId="0" fontId="1" fillId="0" borderId="16" xfId="0" applyFont="1" applyBorder="1" applyAlignment="1">
      <alignment wrapText="1"/>
    </xf>
    <xf numFmtId="0" fontId="23" fillId="0" borderId="42" xfId="0" applyFont="1" applyBorder="1" applyAlignment="1">
      <alignment wrapText="1"/>
    </xf>
    <xf numFmtId="0" fontId="24" fillId="11" borderId="42" xfId="0" applyFont="1" applyFill="1" applyBorder="1" applyAlignment="1">
      <alignment wrapText="1"/>
    </xf>
    <xf numFmtId="8" fontId="23" fillId="0" borderId="16" xfId="0" applyNumberFormat="1" applyFont="1" applyBorder="1" applyAlignment="1">
      <alignment wrapText="1"/>
    </xf>
    <xf numFmtId="0" fontId="14" fillId="0" borderId="0" xfId="0" applyFont="1" applyAlignment="1">
      <alignment vertical="center"/>
    </xf>
    <xf numFmtId="0" fontId="23" fillId="0" borderId="8" xfId="0" applyFont="1" applyBorder="1" applyAlignment="1">
      <alignment wrapText="1"/>
    </xf>
    <xf numFmtId="6" fontId="23" fillId="0" borderId="8" xfId="0" applyNumberFormat="1" applyFont="1" applyBorder="1" applyAlignment="1">
      <alignment wrapText="1"/>
    </xf>
    <xf numFmtId="0" fontId="1" fillId="0" borderId="8" xfId="0" applyFont="1" applyBorder="1" applyAlignment="1">
      <alignment wrapText="1"/>
    </xf>
    <xf numFmtId="0" fontId="23" fillId="0" borderId="7" xfId="0" applyFont="1" applyBorder="1" applyAlignment="1">
      <alignment wrapText="1"/>
    </xf>
    <xf numFmtId="0" fontId="7" fillId="0" borderId="0" xfId="0" applyFont="1" applyAlignment="1">
      <alignment horizontal="left" wrapText="1"/>
    </xf>
    <xf numFmtId="0" fontId="25" fillId="12" borderId="39" xfId="0" applyFont="1" applyFill="1" applyBorder="1" applyAlignment="1">
      <alignment wrapText="1"/>
    </xf>
    <xf numFmtId="0" fontId="25" fillId="12" borderId="15" xfId="0" applyFont="1" applyFill="1" applyBorder="1" applyAlignment="1">
      <alignment wrapText="1"/>
    </xf>
    <xf numFmtId="0" fontId="25" fillId="12" borderId="43" xfId="0" applyFont="1" applyFill="1" applyBorder="1" applyAlignment="1">
      <alignment wrapText="1"/>
    </xf>
    <xf numFmtId="8" fontId="23" fillId="0" borderId="16" xfId="0" applyNumberFormat="1" applyFont="1" applyBorder="1"/>
    <xf numFmtId="0" fontId="23" fillId="0" borderId="16" xfId="0" applyFont="1" applyBorder="1"/>
    <xf numFmtId="6" fontId="23" fillId="0" borderId="16" xfId="0" applyNumberFormat="1" applyFont="1" applyBorder="1"/>
    <xf numFmtId="0" fontId="10" fillId="0" borderId="16" xfId="0" applyFont="1" applyBorder="1" applyAlignment="1">
      <alignment wrapText="1"/>
    </xf>
    <xf numFmtId="0" fontId="5" fillId="0" borderId="42" xfId="0" applyFont="1" applyBorder="1" applyAlignment="1">
      <alignment wrapText="1"/>
    </xf>
    <xf numFmtId="17" fontId="7" fillId="12" borderId="37" xfId="0" applyNumberFormat="1" applyFont="1" applyFill="1" applyBorder="1" applyAlignment="1">
      <alignment wrapText="1"/>
    </xf>
    <xf numFmtId="0" fontId="27" fillId="12" borderId="44" xfId="0" applyFont="1" applyFill="1" applyBorder="1" applyAlignment="1">
      <alignment horizontal="center" wrapText="1"/>
    </xf>
    <xf numFmtId="0" fontId="25" fillId="12" borderId="44" xfId="0" applyFont="1" applyFill="1" applyBorder="1" applyAlignment="1">
      <alignment wrapText="1"/>
    </xf>
    <xf numFmtId="0" fontId="3" fillId="0" borderId="0" xfId="0" applyFont="1" applyAlignment="1">
      <alignment wrapText="1"/>
    </xf>
    <xf numFmtId="0" fontId="5" fillId="0" borderId="45" xfId="0" applyFont="1" applyBorder="1" applyAlignment="1">
      <alignment wrapText="1"/>
    </xf>
    <xf numFmtId="0" fontId="5" fillId="14" borderId="45" xfId="0" applyFont="1" applyFill="1" applyBorder="1" applyAlignment="1">
      <alignment wrapText="1"/>
    </xf>
    <xf numFmtId="0" fontId="5" fillId="0" borderId="43" xfId="0" applyFont="1" applyBorder="1" applyAlignment="1">
      <alignment wrapText="1"/>
    </xf>
    <xf numFmtId="0" fontId="5" fillId="14" borderId="43" xfId="0" applyFont="1" applyFill="1" applyBorder="1" applyAlignment="1">
      <alignment wrapText="1"/>
    </xf>
    <xf numFmtId="0" fontId="28" fillId="15" borderId="4" xfId="0" applyFont="1" applyFill="1" applyBorder="1" applyAlignment="1">
      <alignment wrapText="1"/>
    </xf>
    <xf numFmtId="0" fontId="7" fillId="0" borderId="28" xfId="0" applyFont="1" applyBorder="1" applyAlignment="1">
      <alignment wrapText="1"/>
    </xf>
    <xf numFmtId="6" fontId="3" fillId="0" borderId="28" xfId="0" applyNumberFormat="1" applyFont="1" applyBorder="1" applyAlignment="1">
      <alignment wrapText="1"/>
    </xf>
    <xf numFmtId="0" fontId="3" fillId="0" borderId="50" xfId="0" applyFont="1" applyBorder="1" applyAlignment="1">
      <alignment wrapText="1"/>
    </xf>
    <xf numFmtId="8" fontId="3" fillId="0" borderId="4" xfId="0" applyNumberFormat="1" applyFont="1" applyBorder="1" applyAlignment="1">
      <alignment wrapText="1"/>
    </xf>
    <xf numFmtId="0" fontId="1" fillId="0" borderId="0" xfId="9"/>
    <xf numFmtId="164" fontId="20" fillId="0" borderId="27" xfId="0" applyNumberFormat="1" applyFont="1" applyBorder="1" applyAlignment="1">
      <alignment horizontal="center"/>
    </xf>
    <xf numFmtId="0" fontId="20" fillId="0" borderId="27" xfId="0" applyFont="1" applyBorder="1" applyAlignment="1">
      <alignment horizontal="left"/>
    </xf>
    <xf numFmtId="0" fontId="0" fillId="0" borderId="15" xfId="0" applyBorder="1"/>
    <xf numFmtId="164" fontId="20" fillId="0" borderId="0" xfId="0" applyNumberFormat="1" applyFont="1" applyAlignment="1">
      <alignment horizontal="center" vertical="top" wrapText="1"/>
    </xf>
    <xf numFmtId="164" fontId="13" fillId="0" borderId="0" xfId="11" applyNumberFormat="1" applyFont="1" applyAlignment="1" applyProtection="1">
      <alignment horizontal="center" vertical="top"/>
      <protection locked="0"/>
    </xf>
    <xf numFmtId="0" fontId="0" fillId="0" borderId="11" xfId="0" applyBorder="1"/>
    <xf numFmtId="0" fontId="0" fillId="0" borderId="24" xfId="0" applyBorder="1"/>
    <xf numFmtId="0" fontId="29" fillId="0" borderId="24" xfId="0" applyFont="1" applyBorder="1" applyAlignment="1">
      <alignment horizontal="center" vertical="top" wrapText="1"/>
    </xf>
    <xf numFmtId="0" fontId="20" fillId="0" borderId="24" xfId="0" applyFont="1" applyBorder="1" applyAlignment="1">
      <alignment horizontal="left" vertical="top" wrapText="1"/>
    </xf>
    <xf numFmtId="0" fontId="29" fillId="0" borderId="14" xfId="0" applyFont="1" applyBorder="1"/>
    <xf numFmtId="164" fontId="13" fillId="0" borderId="16" xfId="11" applyNumberFormat="1" applyFont="1" applyBorder="1" applyAlignment="1" applyProtection="1">
      <alignment horizontal="center" vertical="top"/>
      <protection locked="0"/>
    </xf>
    <xf numFmtId="164" fontId="13" fillId="0" borderId="15" xfId="11" applyNumberFormat="1" applyFont="1" applyBorder="1" applyAlignment="1" applyProtection="1">
      <alignment horizontal="center" vertical="top"/>
      <protection locked="0"/>
    </xf>
    <xf numFmtId="164" fontId="13" fillId="0" borderId="0" xfId="9" applyNumberFormat="1" applyFont="1" applyAlignment="1">
      <alignment horizontal="center"/>
    </xf>
    <xf numFmtId="0" fontId="9" fillId="0" borderId="0" xfId="9" applyFont="1" applyAlignment="1">
      <alignment horizontal="left"/>
    </xf>
    <xf numFmtId="0" fontId="13" fillId="0" borderId="0" xfId="9" applyFont="1"/>
    <xf numFmtId="0" fontId="9" fillId="0" borderId="0" xfId="9" applyFont="1" applyAlignment="1">
      <alignment vertical="top" wrapText="1"/>
    </xf>
    <xf numFmtId="0" fontId="13" fillId="0" borderId="0" xfId="9" applyFont="1" applyAlignment="1">
      <alignment vertical="top" wrapText="1"/>
    </xf>
    <xf numFmtId="164" fontId="31" fillId="0" borderId="11" xfId="0" applyNumberFormat="1" applyFont="1" applyBorder="1" applyAlignment="1">
      <alignment horizontal="center"/>
    </xf>
    <xf numFmtId="164" fontId="31" fillId="0" borderId="24" xfId="0" applyNumberFormat="1" applyFont="1" applyBorder="1" applyAlignment="1">
      <alignment horizontal="center"/>
    </xf>
    <xf numFmtId="0" fontId="31" fillId="0" borderId="24" xfId="0" applyFont="1" applyBorder="1" applyAlignment="1">
      <alignment horizontal="left"/>
    </xf>
    <xf numFmtId="0" fontId="32" fillId="0" borderId="24" xfId="0" applyFont="1" applyBorder="1"/>
    <xf numFmtId="0" fontId="32" fillId="0" borderId="14" xfId="0" applyFont="1" applyBorder="1"/>
    <xf numFmtId="0" fontId="9" fillId="0" borderId="0" xfId="9" applyFont="1" applyAlignment="1">
      <alignment horizontal="left" vertical="top" wrapText="1"/>
    </xf>
    <xf numFmtId="0" fontId="32" fillId="0" borderId="6" xfId="0" applyFont="1" applyBorder="1"/>
    <xf numFmtId="164" fontId="9" fillId="0" borderId="0" xfId="9" applyNumberFormat="1" applyFont="1" applyAlignment="1">
      <alignment horizontal="center"/>
    </xf>
    <xf numFmtId="164" fontId="20" fillId="0" borderId="16" xfId="0" applyNumberFormat="1" applyFont="1" applyBorder="1" applyAlignment="1">
      <alignment horizontal="center"/>
    </xf>
    <xf numFmtId="0" fontId="20" fillId="0" borderId="27" xfId="0" applyFont="1" applyBorder="1"/>
    <xf numFmtId="0" fontId="20" fillId="0" borderId="26" xfId="0" applyFont="1" applyBorder="1"/>
    <xf numFmtId="164" fontId="20" fillId="8" borderId="0" xfId="0" applyNumberFormat="1" applyFont="1" applyFill="1" applyAlignment="1">
      <alignment horizontal="center"/>
    </xf>
    <xf numFmtId="164" fontId="20" fillId="0" borderId="15" xfId="0" applyNumberFormat="1" applyFont="1" applyBorder="1" applyAlignment="1">
      <alignment horizontal="center"/>
    </xf>
    <xf numFmtId="164" fontId="20" fillId="0" borderId="0" xfId="0" applyNumberFormat="1" applyFont="1" applyAlignment="1">
      <alignment horizontal="center"/>
    </xf>
    <xf numFmtId="0" fontId="20" fillId="0" borderId="0" xfId="0" applyFont="1" applyAlignment="1">
      <alignment horizontal="left"/>
    </xf>
    <xf numFmtId="0" fontId="20" fillId="0" borderId="0" xfId="0" applyFont="1"/>
    <xf numFmtId="0" fontId="20" fillId="0" borderId="25" xfId="0" applyFont="1" applyBorder="1"/>
    <xf numFmtId="164" fontId="20" fillId="0" borderId="11" xfId="0" applyNumberFormat="1" applyFont="1" applyBorder="1" applyAlignment="1">
      <alignment horizontal="center"/>
    </xf>
    <xf numFmtId="164" fontId="20" fillId="0" borderId="24" xfId="0" applyNumberFormat="1" applyFont="1" applyBorder="1" applyAlignment="1">
      <alignment horizontal="center"/>
    </xf>
    <xf numFmtId="0" fontId="20" fillId="0" borderId="24" xfId="0" applyFont="1" applyBorder="1" applyAlignment="1">
      <alignment horizontal="left"/>
    </xf>
    <xf numFmtId="0" fontId="29" fillId="0" borderId="24" xfId="0" applyFont="1" applyBorder="1"/>
    <xf numFmtId="0" fontId="9" fillId="0" borderId="0" xfId="9" applyFont="1"/>
    <xf numFmtId="164" fontId="8" fillId="0" borderId="11" xfId="9" applyNumberFormat="1" applyFont="1" applyBorder="1" applyAlignment="1">
      <alignment horizontal="center"/>
    </xf>
    <xf numFmtId="164" fontId="8" fillId="0" borderId="24" xfId="9" applyNumberFormat="1" applyFont="1" applyBorder="1" applyAlignment="1">
      <alignment horizontal="center"/>
    </xf>
    <xf numFmtId="0" fontId="8" fillId="0" borderId="24" xfId="9" applyFont="1" applyBorder="1" applyAlignment="1">
      <alignment horizontal="left"/>
    </xf>
    <xf numFmtId="0" fontId="8" fillId="0" borderId="24" xfId="9" applyFont="1" applyBorder="1"/>
    <xf numFmtId="1" fontId="3" fillId="4" borderId="22" xfId="9" applyNumberFormat="1" applyFont="1" applyFill="1" applyBorder="1" applyAlignment="1">
      <alignment wrapText="1"/>
    </xf>
    <xf numFmtId="44" fontId="3" fillId="4" borderId="21" xfId="8" applyFont="1" applyFill="1" applyBorder="1" applyAlignment="1">
      <alignment wrapText="1"/>
    </xf>
    <xf numFmtId="0" fontId="3" fillId="4" borderId="19" xfId="9" applyFont="1" applyFill="1" applyBorder="1" applyAlignment="1">
      <alignment wrapText="1"/>
    </xf>
    <xf numFmtId="10" fontId="3" fillId="4" borderId="19" xfId="9" applyNumberFormat="1" applyFont="1" applyFill="1" applyBorder="1" applyAlignment="1">
      <alignment wrapText="1"/>
    </xf>
    <xf numFmtId="43" fontId="3" fillId="4" borderId="18" xfId="9" applyNumberFormat="1" applyFont="1" applyFill="1" applyBorder="1" applyAlignment="1">
      <alignment wrapText="1"/>
    </xf>
    <xf numFmtId="6" fontId="3" fillId="4" borderId="18" xfId="9" applyNumberFormat="1" applyFont="1" applyFill="1" applyBorder="1" applyAlignment="1">
      <alignment wrapText="1"/>
    </xf>
    <xf numFmtId="0" fontId="1" fillId="0" borderId="17" xfId="9" applyBorder="1" applyAlignment="1">
      <alignment wrapText="1"/>
    </xf>
    <xf numFmtId="1" fontId="3" fillId="4" borderId="20" xfId="9" applyNumberFormat="1" applyFont="1" applyFill="1" applyBorder="1" applyAlignment="1">
      <alignment wrapText="1"/>
    </xf>
    <xf numFmtId="44" fontId="3" fillId="4" borderId="13" xfId="8" applyFont="1" applyFill="1" applyBorder="1" applyAlignment="1">
      <alignment wrapText="1"/>
    </xf>
    <xf numFmtId="0" fontId="3" fillId="4" borderId="10" xfId="9" applyFont="1" applyFill="1" applyBorder="1" applyAlignment="1">
      <alignment wrapText="1"/>
    </xf>
    <xf numFmtId="10" fontId="3" fillId="4" borderId="7" xfId="9" applyNumberFormat="1" applyFont="1" applyFill="1" applyBorder="1" applyAlignment="1">
      <alignment wrapText="1"/>
    </xf>
    <xf numFmtId="43" fontId="3" fillId="4" borderId="8" xfId="9" applyNumberFormat="1" applyFont="1" applyFill="1" applyBorder="1" applyAlignment="1">
      <alignment wrapText="1"/>
    </xf>
    <xf numFmtId="6" fontId="3" fillId="4" borderId="8" xfId="9" applyNumberFormat="1" applyFont="1" applyFill="1" applyBorder="1" applyAlignment="1">
      <alignment wrapText="1"/>
    </xf>
    <xf numFmtId="0" fontId="1" fillId="0" borderId="4" xfId="9" applyBorder="1" applyAlignment="1">
      <alignment wrapText="1"/>
    </xf>
    <xf numFmtId="0" fontId="3" fillId="4" borderId="20" xfId="9" applyFont="1" applyFill="1" applyBorder="1" applyAlignment="1">
      <alignment wrapText="1"/>
    </xf>
    <xf numFmtId="10" fontId="3" fillId="4" borderId="12" xfId="9" applyNumberFormat="1" applyFont="1" applyFill="1" applyBorder="1" applyAlignment="1">
      <alignment wrapText="1"/>
    </xf>
    <xf numFmtId="43" fontId="3" fillId="4" borderId="11" xfId="9" applyNumberFormat="1" applyFont="1" applyFill="1" applyBorder="1" applyAlignment="1">
      <alignment wrapText="1"/>
    </xf>
    <xf numFmtId="6" fontId="3" fillId="0" borderId="11" xfId="9" applyNumberFormat="1" applyFont="1" applyBorder="1" applyAlignment="1">
      <alignment wrapText="1"/>
    </xf>
    <xf numFmtId="0" fontId="3" fillId="4" borderId="11" xfId="9" applyFont="1" applyFill="1" applyBorder="1" applyAlignment="1">
      <alignment wrapText="1"/>
    </xf>
    <xf numFmtId="0" fontId="1" fillId="0" borderId="13" xfId="9" applyBorder="1" applyAlignment="1">
      <alignment wrapText="1"/>
    </xf>
    <xf numFmtId="1" fontId="3" fillId="4" borderId="10" xfId="9" applyNumberFormat="1" applyFont="1" applyFill="1" applyBorder="1" applyAlignment="1">
      <alignment wrapText="1"/>
    </xf>
    <xf numFmtId="44" fontId="3" fillId="4" borderId="4" xfId="8" applyFont="1" applyFill="1" applyBorder="1" applyAlignment="1">
      <alignment wrapText="1"/>
    </xf>
    <xf numFmtId="0" fontId="3" fillId="4" borderId="12" xfId="9" applyFont="1" applyFill="1" applyBorder="1" applyAlignment="1">
      <alignment wrapText="1"/>
    </xf>
    <xf numFmtId="0" fontId="3" fillId="0" borderId="12" xfId="0" applyFont="1" applyBorder="1" applyAlignment="1">
      <alignment horizontal="center" vertical="center" wrapText="1"/>
    </xf>
    <xf numFmtId="44" fontId="3" fillId="0" borderId="4" xfId="8" applyFont="1" applyBorder="1" applyAlignment="1">
      <alignment horizontal="center" vertical="center" wrapText="1"/>
    </xf>
    <xf numFmtId="10" fontId="3" fillId="0" borderId="7" xfId="0" applyNumberFormat="1" applyFont="1" applyBorder="1" applyAlignment="1">
      <alignment horizontal="center" vertical="center" wrapText="1"/>
    </xf>
    <xf numFmtId="43" fontId="3" fillId="4" borderId="11" xfId="0" applyNumberFormat="1" applyFont="1" applyFill="1" applyBorder="1" applyAlignment="1">
      <alignment horizontal="center" vertical="center" wrapText="1"/>
    </xf>
    <xf numFmtId="44" fontId="3" fillId="0" borderId="11" xfId="0" applyNumberFormat="1" applyFont="1" applyBorder="1" applyAlignment="1">
      <alignment horizontal="center" vertical="center" wrapText="1"/>
    </xf>
    <xf numFmtId="44" fontId="3" fillId="0" borderId="8"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1" fillId="0" borderId="4" xfId="0" applyFont="1" applyBorder="1" applyAlignment="1">
      <alignment vertical="center" wrapText="1"/>
    </xf>
    <xf numFmtId="0" fontId="3" fillId="4" borderId="12" xfId="0" applyFont="1" applyFill="1" applyBorder="1" applyAlignment="1">
      <alignment horizontal="center" vertical="center" wrapText="1"/>
    </xf>
    <xf numFmtId="10" fontId="3" fillId="4" borderId="12" xfId="0" applyNumberFormat="1" applyFont="1" applyFill="1" applyBorder="1" applyAlignment="1">
      <alignment horizontal="center" vertical="center" wrapText="1"/>
    </xf>
    <xf numFmtId="0" fontId="7" fillId="0" borderId="11" xfId="0" applyFont="1" applyBorder="1" applyAlignment="1">
      <alignment horizontal="center" vertical="center" wrapText="1"/>
    </xf>
    <xf numFmtId="10" fontId="3" fillId="4" borderId="11" xfId="0" applyNumberFormat="1" applyFont="1" applyFill="1" applyBorder="1" applyAlignment="1">
      <alignment horizontal="center" vertical="center" wrapText="1"/>
    </xf>
    <xf numFmtId="0" fontId="5" fillId="0" borderId="4" xfId="0" applyFont="1" applyBorder="1" applyAlignment="1">
      <alignment vertical="center" wrapText="1"/>
    </xf>
    <xf numFmtId="44" fontId="3" fillId="0" borderId="4" xfId="8" applyFont="1" applyBorder="1" applyAlignment="1">
      <alignment wrapText="1"/>
    </xf>
    <xf numFmtId="0" fontId="7" fillId="0" borderId="8" xfId="9" applyFont="1" applyBorder="1" applyAlignment="1">
      <alignment wrapText="1"/>
    </xf>
    <xf numFmtId="0" fontId="0" fillId="0" borderId="18" xfId="0" applyBorder="1"/>
    <xf numFmtId="10" fontId="3" fillId="0" borderId="0" xfId="0" applyNumberFormat="1" applyFont="1" applyAlignment="1">
      <alignment wrapText="1"/>
    </xf>
    <xf numFmtId="0" fontId="3" fillId="0" borderId="42" xfId="0" applyFont="1" applyBorder="1" applyAlignment="1">
      <alignment wrapText="1"/>
    </xf>
    <xf numFmtId="10" fontId="3" fillId="0" borderId="42" xfId="0" applyNumberFormat="1" applyFont="1" applyBorder="1" applyAlignment="1">
      <alignment wrapText="1"/>
    </xf>
    <xf numFmtId="0" fontId="1" fillId="0" borderId="53" xfId="0" applyFont="1" applyBorder="1" applyAlignment="1">
      <alignment wrapText="1"/>
    </xf>
    <xf numFmtId="0" fontId="3" fillId="0" borderId="53" xfId="0" applyFont="1" applyBorder="1" applyAlignment="1">
      <alignment wrapText="1"/>
    </xf>
    <xf numFmtId="0" fontId="3" fillId="0" borderId="27" xfId="0" applyFont="1" applyBorder="1" applyAlignment="1">
      <alignment wrapText="1"/>
    </xf>
    <xf numFmtId="0" fontId="3" fillId="0" borderId="16" xfId="0" applyFont="1" applyBorder="1" applyAlignment="1">
      <alignment wrapText="1"/>
    </xf>
    <xf numFmtId="8" fontId="3" fillId="0" borderId="16" xfId="0" applyNumberFormat="1" applyFont="1" applyBorder="1" applyAlignment="1">
      <alignment wrapText="1"/>
    </xf>
    <xf numFmtId="8" fontId="3" fillId="0" borderId="11" xfId="0" applyNumberFormat="1" applyFont="1" applyBorder="1" applyAlignment="1">
      <alignment wrapText="1"/>
    </xf>
    <xf numFmtId="0" fontId="1" fillId="0" borderId="45" xfId="0" applyFont="1" applyBorder="1" applyAlignment="1">
      <alignment wrapText="1"/>
    </xf>
    <xf numFmtId="0" fontId="3" fillId="0" borderId="31" xfId="0" applyFont="1" applyBorder="1" applyAlignment="1">
      <alignment wrapText="1"/>
    </xf>
    <xf numFmtId="2" fontId="3" fillId="0" borderId="11" xfId="0" applyNumberFormat="1" applyFont="1" applyBorder="1" applyAlignment="1">
      <alignment wrapText="1"/>
    </xf>
    <xf numFmtId="1" fontId="15" fillId="0" borderId="10" xfId="12" applyNumberFormat="1" applyFont="1" applyBorder="1" applyAlignment="1">
      <alignment horizontal="center" wrapText="1"/>
    </xf>
    <xf numFmtId="44" fontId="15" fillId="0" borderId="4" xfId="8" applyFont="1" applyBorder="1" applyAlignment="1">
      <alignment horizontal="center" wrapText="1"/>
    </xf>
    <xf numFmtId="0" fontId="3" fillId="0" borderId="7" xfId="12" applyFont="1" applyBorder="1" applyAlignment="1">
      <alignment horizontal="center" wrapText="1"/>
    </xf>
    <xf numFmtId="10" fontId="3" fillId="0" borderId="7" xfId="12" applyNumberFormat="1" applyFont="1" applyBorder="1" applyAlignment="1">
      <alignment horizontal="center" wrapText="1"/>
    </xf>
    <xf numFmtId="44" fontId="3" fillId="0" borderId="8" xfId="8" applyFont="1" applyBorder="1" applyAlignment="1">
      <alignment horizontal="center" wrapText="1"/>
    </xf>
    <xf numFmtId="0" fontId="3" fillId="0" borderId="8" xfId="12" applyFont="1" applyBorder="1" applyAlignment="1">
      <alignment horizontal="center" wrapText="1"/>
    </xf>
    <xf numFmtId="0" fontId="1" fillId="0" borderId="4" xfId="12" applyBorder="1" applyAlignment="1">
      <alignment wrapText="1"/>
    </xf>
    <xf numFmtId="1" fontId="3" fillId="0" borderId="10" xfId="12" applyNumberFormat="1" applyFont="1" applyBorder="1" applyAlignment="1">
      <alignment horizontal="center" wrapText="1"/>
    </xf>
    <xf numFmtId="44" fontId="3" fillId="0" borderId="4" xfId="8" applyFont="1" applyBorder="1" applyAlignment="1">
      <alignment horizontal="center" wrapText="1"/>
    </xf>
    <xf numFmtId="0" fontId="3" fillId="0" borderId="12" xfId="12" applyFont="1" applyBorder="1" applyAlignment="1">
      <alignment horizontal="center" wrapText="1"/>
    </xf>
    <xf numFmtId="43" fontId="3" fillId="0" borderId="11" xfId="12" applyNumberFormat="1" applyFont="1" applyBorder="1" applyAlignment="1">
      <alignment horizontal="center" wrapText="1"/>
    </xf>
    <xf numFmtId="0" fontId="3" fillId="0" borderId="11" xfId="12" applyFont="1" applyBorder="1" applyAlignment="1">
      <alignment horizontal="center" wrapText="1"/>
    </xf>
    <xf numFmtId="0" fontId="5" fillId="0" borderId="4" xfId="12" applyFont="1" applyBorder="1" applyAlignment="1">
      <alignment wrapText="1"/>
    </xf>
    <xf numFmtId="44" fontId="3" fillId="0" borderId="4" xfId="8" applyFont="1" applyFill="1" applyBorder="1" applyAlignment="1">
      <alignment horizontal="center" wrapText="1"/>
    </xf>
    <xf numFmtId="44" fontId="3" fillId="0" borderId="8" xfId="8" applyFont="1" applyFill="1" applyBorder="1" applyAlignment="1">
      <alignment horizontal="center" wrapText="1"/>
    </xf>
    <xf numFmtId="0" fontId="7" fillId="2" borderId="9" xfId="12" applyFont="1" applyFill="1" applyBorder="1" applyAlignment="1">
      <alignment wrapText="1"/>
    </xf>
    <xf numFmtId="0" fontId="7" fillId="2" borderId="2" xfId="12" applyFont="1" applyFill="1" applyBorder="1" applyAlignment="1">
      <alignment wrapText="1"/>
    </xf>
    <xf numFmtId="0" fontId="7" fillId="2" borderId="3" xfId="12" applyFont="1" applyFill="1" applyBorder="1" applyAlignment="1">
      <alignment wrapText="1"/>
    </xf>
    <xf numFmtId="0" fontId="7" fillId="2" borderId="3" xfId="12" applyFont="1" applyFill="1" applyBorder="1" applyAlignment="1">
      <alignment horizontal="left" wrapText="1"/>
    </xf>
    <xf numFmtId="0" fontId="7" fillId="2" borderId="1" xfId="12" applyFont="1" applyFill="1" applyBorder="1" applyAlignment="1">
      <alignment wrapText="1"/>
    </xf>
    <xf numFmtId="0" fontId="15" fillId="0" borderId="54" xfId="0" applyFont="1" applyBorder="1" applyAlignment="1">
      <alignment wrapText="1"/>
    </xf>
    <xf numFmtId="0" fontId="3" fillId="0" borderId="45" xfId="0" applyFont="1" applyBorder="1" applyAlignment="1">
      <alignment wrapText="1"/>
    </xf>
    <xf numFmtId="8" fontId="3" fillId="0" borderId="15" xfId="0" applyNumberFormat="1" applyFont="1" applyBorder="1" applyAlignment="1">
      <alignment wrapText="1"/>
    </xf>
    <xf numFmtId="0" fontId="3" fillId="0" borderId="15" xfId="0" applyFont="1" applyBorder="1" applyAlignment="1">
      <alignment wrapText="1"/>
    </xf>
    <xf numFmtId="0" fontId="15" fillId="0" borderId="50" xfId="0" applyFont="1" applyBorder="1" applyAlignment="1">
      <alignment wrapText="1"/>
    </xf>
    <xf numFmtId="1" fontId="3" fillId="0" borderId="0" xfId="0" applyNumberFormat="1" applyFont="1" applyAlignment="1">
      <alignment wrapText="1"/>
    </xf>
    <xf numFmtId="44" fontId="3" fillId="0" borderId="0" xfId="8" applyFont="1" applyBorder="1" applyAlignment="1">
      <alignment wrapText="1"/>
    </xf>
    <xf numFmtId="44" fontId="3" fillId="0" borderId="0" xfId="0" applyNumberFormat="1" applyFont="1" applyAlignment="1">
      <alignment wrapText="1"/>
    </xf>
    <xf numFmtId="1" fontId="3" fillId="0" borderId="10" xfId="3" applyNumberFormat="1" applyFont="1" applyBorder="1" applyAlignment="1">
      <alignment wrapText="1"/>
    </xf>
    <xf numFmtId="0" fontId="3" fillId="0" borderId="7" xfId="3" applyFont="1" applyBorder="1" applyAlignment="1">
      <alignment wrapText="1"/>
    </xf>
    <xf numFmtId="1" fontId="3" fillId="0" borderId="10" xfId="3" applyNumberFormat="1" applyFont="1" applyBorder="1" applyAlignment="1">
      <alignment horizontal="center" wrapText="1"/>
    </xf>
    <xf numFmtId="0" fontId="3" fillId="0" borderId="7" xfId="3" applyFont="1" applyBorder="1" applyAlignment="1">
      <alignment horizontal="center" wrapText="1"/>
    </xf>
    <xf numFmtId="10" fontId="3" fillId="0" borderId="7" xfId="3" applyNumberFormat="1" applyFont="1" applyBorder="1" applyAlignment="1">
      <alignment horizontal="center" wrapText="1"/>
    </xf>
    <xf numFmtId="0" fontId="1" fillId="0" borderId="8" xfId="3" applyBorder="1" applyAlignment="1">
      <alignment horizontal="left" wrapText="1"/>
    </xf>
    <xf numFmtId="0" fontId="1" fillId="0" borderId="4" xfId="3" applyBorder="1" applyAlignment="1">
      <alignment wrapText="1"/>
    </xf>
    <xf numFmtId="0" fontId="1" fillId="0" borderId="4" xfId="3" applyBorder="1" applyAlignment="1">
      <alignment horizontal="left" wrapText="1"/>
    </xf>
    <xf numFmtId="0" fontId="3" fillId="0" borderId="12" xfId="3" applyFont="1" applyBorder="1" applyAlignment="1">
      <alignment wrapText="1"/>
    </xf>
    <xf numFmtId="9" fontId="3" fillId="0" borderId="12" xfId="3" applyNumberFormat="1" applyFont="1" applyBorder="1" applyAlignment="1">
      <alignment wrapText="1"/>
    </xf>
    <xf numFmtId="0" fontId="1" fillId="0" borderId="11" xfId="3" applyBorder="1" applyAlignment="1">
      <alignment horizontal="left" wrapText="1"/>
    </xf>
    <xf numFmtId="0" fontId="1" fillId="0" borderId="7" xfId="3" applyBorder="1" applyAlignment="1">
      <alignment horizontal="left" wrapText="1"/>
    </xf>
    <xf numFmtId="164" fontId="3" fillId="0" borderId="12" xfId="3" applyNumberFormat="1" applyFont="1" applyBorder="1" applyAlignment="1">
      <alignment wrapText="1"/>
    </xf>
    <xf numFmtId="164" fontId="3" fillId="0" borderId="7" xfId="3" applyNumberFormat="1" applyFont="1" applyBorder="1" applyAlignment="1">
      <alignment wrapText="1"/>
    </xf>
    <xf numFmtId="0" fontId="3" fillId="4" borderId="11" xfId="9" applyFont="1" applyFill="1" applyBorder="1" applyAlignment="1">
      <alignment horizontal="left" wrapText="1"/>
    </xf>
    <xf numFmtId="0" fontId="7" fillId="0" borderId="11" xfId="9" applyFont="1" applyBorder="1" applyAlignment="1">
      <alignment horizontal="left" wrapText="1"/>
    </xf>
    <xf numFmtId="0" fontId="23" fillId="0" borderId="16" xfId="0" applyFont="1" applyBorder="1" applyAlignment="1">
      <alignment vertical="top"/>
    </xf>
    <xf numFmtId="0" fontId="23" fillId="0" borderId="8" xfId="0" applyFont="1" applyBorder="1" applyAlignment="1">
      <alignment vertical="top"/>
    </xf>
    <xf numFmtId="0" fontId="23" fillId="0" borderId="16" xfId="0" applyFont="1" applyBorder="1" applyAlignment="1"/>
    <xf numFmtId="0" fontId="23" fillId="0" borderId="16" xfId="0" applyFont="1" applyBorder="1" applyAlignment="1">
      <alignment horizontal="right" wrapText="1"/>
    </xf>
    <xf numFmtId="0" fontId="5" fillId="0" borderId="7" xfId="0" applyFont="1" applyFill="1" applyBorder="1"/>
    <xf numFmtId="0" fontId="12" fillId="0" borderId="6" xfId="0" applyFont="1" applyFill="1" applyBorder="1" applyAlignment="1">
      <alignment horizontal="left" vertical="top"/>
    </xf>
    <xf numFmtId="0" fontId="5" fillId="0" borderId="55" xfId="9" applyFont="1" applyBorder="1"/>
    <xf numFmtId="0" fontId="20" fillId="0" borderId="0" xfId="0" applyFont="1" applyBorder="1" applyAlignment="1">
      <alignment horizontal="left"/>
    </xf>
    <xf numFmtId="164" fontId="20" fillId="0" borderId="0" xfId="0" applyNumberFormat="1" applyFont="1" applyBorder="1" applyAlignment="1">
      <alignment horizontal="center"/>
    </xf>
    <xf numFmtId="0" fontId="0" fillId="0" borderId="0" xfId="0" applyBorder="1"/>
    <xf numFmtId="0" fontId="23" fillId="0" borderId="23" xfId="0" applyFont="1" applyBorder="1" applyAlignment="1">
      <alignment wrapText="1"/>
    </xf>
    <xf numFmtId="0" fontId="23" fillId="0" borderId="28" xfId="0" applyFont="1" applyBorder="1" applyAlignment="1">
      <alignment wrapText="1"/>
    </xf>
    <xf numFmtId="0" fontId="1" fillId="0" borderId="28" xfId="0" applyFont="1" applyBorder="1" applyAlignment="1">
      <alignment wrapText="1"/>
    </xf>
    <xf numFmtId="6" fontId="23" fillId="0" borderId="28" xfId="0" applyNumberFormat="1" applyFont="1" applyBorder="1" applyAlignment="1">
      <alignment wrapText="1"/>
    </xf>
    <xf numFmtId="0" fontId="23" fillId="0" borderId="28" xfId="0" applyFont="1" applyBorder="1" applyAlignment="1"/>
    <xf numFmtId="0" fontId="20" fillId="0" borderId="52" xfId="0" applyFont="1" applyBorder="1" applyAlignment="1">
      <alignment horizontal="left"/>
    </xf>
    <xf numFmtId="0" fontId="20" fillId="0" borderId="51" xfId="0" applyFont="1" applyBorder="1" applyAlignment="1">
      <alignment horizontal="left"/>
    </xf>
    <xf numFmtId="164" fontId="20" fillId="0" borderId="51" xfId="0" applyNumberFormat="1" applyFont="1" applyBorder="1" applyAlignment="1">
      <alignment horizontal="center"/>
    </xf>
    <xf numFmtId="0" fontId="0" fillId="0" borderId="51" xfId="0" applyBorder="1"/>
    <xf numFmtId="0" fontId="14" fillId="0" borderId="51" xfId="0" applyFont="1" applyBorder="1"/>
    <xf numFmtId="0" fontId="7" fillId="0" borderId="15" xfId="3" applyFont="1" applyFill="1" applyBorder="1" applyAlignment="1">
      <alignment wrapText="1"/>
    </xf>
    <xf numFmtId="0" fontId="5" fillId="0" borderId="57" xfId="3" applyFont="1" applyBorder="1"/>
    <xf numFmtId="0" fontId="5" fillId="0" borderId="55" xfId="5" applyFont="1" applyBorder="1"/>
    <xf numFmtId="0" fontId="5" fillId="0" borderId="55" xfId="3" applyFont="1" applyBorder="1"/>
    <xf numFmtId="0" fontId="5" fillId="0" borderId="57" xfId="0" applyFont="1" applyBorder="1"/>
    <xf numFmtId="0" fontId="5" fillId="0" borderId="57" xfId="4" applyFont="1" applyBorder="1"/>
    <xf numFmtId="0" fontId="5" fillId="0" borderId="57" xfId="4" applyFont="1" applyBorder="1" applyAlignment="1">
      <alignment horizontal="left"/>
    </xf>
    <xf numFmtId="0" fontId="3" fillId="0" borderId="8" xfId="0" applyFont="1" applyBorder="1" applyAlignment="1">
      <alignment horizontal="left" wrapText="1"/>
    </xf>
    <xf numFmtId="0" fontId="5" fillId="0" borderId="8" xfId="0" applyFont="1" applyBorder="1" applyAlignment="1">
      <alignment wrapText="1"/>
    </xf>
    <xf numFmtId="0" fontId="3" fillId="0" borderId="0" xfId="0" applyFont="1" applyBorder="1" applyAlignment="1">
      <alignment horizontal="center" wrapText="1"/>
    </xf>
    <xf numFmtId="8" fontId="3" fillId="0" borderId="0" xfId="0" applyNumberFormat="1" applyFont="1" applyBorder="1" applyAlignment="1">
      <alignment horizontal="center" wrapText="1"/>
    </xf>
    <xf numFmtId="10" fontId="3" fillId="0" borderId="0" xfId="0" applyNumberFormat="1" applyFont="1" applyBorder="1" applyAlignment="1">
      <alignment horizontal="center" wrapText="1"/>
    </xf>
    <xf numFmtId="8" fontId="3" fillId="0" borderId="7" xfId="0" applyNumberFormat="1" applyFont="1" applyBorder="1" applyAlignment="1">
      <alignment horizontal="center" wrapText="1"/>
    </xf>
    <xf numFmtId="8" fontId="3" fillId="0" borderId="7" xfId="0" applyNumberFormat="1" applyFont="1" applyBorder="1" applyAlignment="1">
      <alignment horizontal="center"/>
    </xf>
    <xf numFmtId="0" fontId="15" fillId="0" borderId="7" xfId="0" applyFont="1" applyBorder="1" applyAlignment="1">
      <alignment wrapText="1"/>
    </xf>
    <xf numFmtId="8" fontId="34" fillId="0" borderId="7" xfId="0" applyNumberFormat="1" applyFont="1" applyBorder="1" applyAlignment="1">
      <alignment horizontal="center"/>
    </xf>
    <xf numFmtId="9" fontId="3" fillId="0" borderId="8" xfId="0" applyNumberFormat="1" applyFont="1" applyBorder="1" applyAlignment="1">
      <alignment wrapText="1"/>
    </xf>
    <xf numFmtId="0" fontId="16" fillId="2" borderId="3" xfId="0" applyFont="1" applyFill="1" applyBorder="1" applyAlignment="1">
      <alignment wrapText="1"/>
    </xf>
    <xf numFmtId="44" fontId="3" fillId="0" borderId="7" xfId="0" applyNumberFormat="1" applyFont="1" applyBorder="1" applyAlignment="1">
      <alignment horizontal="center"/>
    </xf>
    <xf numFmtId="9" fontId="3" fillId="0" borderId="7" xfId="0" applyNumberFormat="1" applyFont="1" applyBorder="1" applyAlignment="1">
      <alignment wrapText="1"/>
    </xf>
    <xf numFmtId="3" fontId="3" fillId="0" borderId="7" xfId="0" applyNumberFormat="1" applyFont="1" applyBorder="1" applyAlignment="1">
      <alignment wrapText="1"/>
    </xf>
    <xf numFmtId="0" fontId="7" fillId="0" borderId="11" xfId="9" applyFont="1" applyBorder="1" applyAlignment="1">
      <alignment wrapText="1"/>
    </xf>
    <xf numFmtId="9" fontId="3" fillId="0" borderId="12" xfId="0" applyNumberFormat="1" applyFont="1" applyBorder="1" applyAlignment="1">
      <alignment wrapText="1"/>
    </xf>
    <xf numFmtId="44" fontId="3" fillId="0" borderId="2" xfId="0" applyNumberFormat="1" applyFont="1" applyBorder="1"/>
    <xf numFmtId="6" fontId="3" fillId="0" borderId="7" xfId="0" applyNumberFormat="1" applyFont="1" applyBorder="1" applyAlignment="1">
      <alignment wrapText="1"/>
    </xf>
    <xf numFmtId="0" fontId="7" fillId="4" borderId="3" xfId="0" applyFont="1" applyFill="1" applyBorder="1" applyAlignment="1">
      <alignment wrapText="1"/>
    </xf>
    <xf numFmtId="6" fontId="3" fillId="0" borderId="8" xfId="0" applyNumberFormat="1" applyFont="1" applyBorder="1" applyAlignment="1">
      <alignment wrapText="1"/>
    </xf>
    <xf numFmtId="0" fontId="3" fillId="16" borderId="8" xfId="0" applyFont="1" applyFill="1" applyBorder="1" applyAlignment="1">
      <alignment wrapText="1"/>
    </xf>
    <xf numFmtId="166" fontId="3" fillId="0" borderId="7" xfId="0" applyNumberFormat="1" applyFont="1" applyBorder="1" applyAlignment="1">
      <alignment wrapText="1"/>
    </xf>
    <xf numFmtId="8" fontId="3" fillId="0" borderId="8" xfId="0" applyNumberFormat="1" applyFont="1" applyBorder="1"/>
    <xf numFmtId="0" fontId="3" fillId="0" borderId="53" xfId="0" applyFont="1" applyBorder="1"/>
    <xf numFmtId="8" fontId="3" fillId="0" borderId="16" xfId="0" applyNumberFormat="1" applyFont="1" applyBorder="1"/>
    <xf numFmtId="0" fontId="3" fillId="0" borderId="16" xfId="0" applyFont="1" applyBorder="1"/>
    <xf numFmtId="0" fontId="1" fillId="0" borderId="53" xfId="0" applyFont="1" applyBorder="1"/>
    <xf numFmtId="0" fontId="3" fillId="0" borderId="10" xfId="0" applyFont="1" applyBorder="1" applyAlignment="1">
      <alignment wrapText="1"/>
    </xf>
    <xf numFmtId="0" fontId="3" fillId="0" borderId="28" xfId="0" applyFont="1" applyBorder="1" applyAlignment="1">
      <alignment horizontal="left" wrapText="1"/>
    </xf>
    <xf numFmtId="0" fontId="3" fillId="0" borderId="22" xfId="0" applyFont="1" applyBorder="1" applyAlignment="1">
      <alignment wrapText="1"/>
    </xf>
    <xf numFmtId="0" fontId="1" fillId="5" borderId="7" xfId="0" applyFont="1" applyFill="1" applyBorder="1" applyAlignment="1">
      <alignment wrapText="1"/>
    </xf>
    <xf numFmtId="0" fontId="3" fillId="5" borderId="7" xfId="0" applyFont="1" applyFill="1" applyBorder="1" applyAlignment="1">
      <alignment wrapText="1"/>
    </xf>
    <xf numFmtId="44" fontId="3" fillId="5" borderId="7" xfId="0" applyNumberFormat="1" applyFont="1" applyFill="1" applyBorder="1"/>
    <xf numFmtId="44" fontId="3" fillId="5" borderId="8" xfId="0" applyNumberFormat="1" applyFont="1" applyFill="1" applyBorder="1"/>
    <xf numFmtId="44" fontId="15" fillId="5" borderId="7" xfId="0" applyNumberFormat="1" applyFont="1" applyFill="1" applyBorder="1"/>
    <xf numFmtId="10" fontId="3" fillId="5" borderId="7" xfId="0" applyNumberFormat="1" applyFont="1" applyFill="1" applyBorder="1"/>
    <xf numFmtId="44" fontId="3" fillId="5" borderId="7" xfId="0" applyNumberFormat="1" applyFont="1" applyFill="1" applyBorder="1" applyAlignment="1">
      <alignment wrapText="1"/>
    </xf>
    <xf numFmtId="0" fontId="1" fillId="5" borderId="7" xfId="3" applyFill="1" applyBorder="1" applyAlignment="1">
      <alignment horizontal="left" wrapText="1"/>
    </xf>
    <xf numFmtId="0" fontId="3" fillId="5" borderId="7" xfId="3" applyFont="1" applyFill="1" applyBorder="1" applyAlignment="1">
      <alignment wrapText="1"/>
    </xf>
    <xf numFmtId="0" fontId="3" fillId="5" borderId="7" xfId="3" applyFont="1" applyFill="1" applyBorder="1"/>
    <xf numFmtId="44" fontId="3" fillId="5" borderId="8" xfId="3" applyNumberFormat="1" applyFont="1" applyFill="1" applyBorder="1"/>
    <xf numFmtId="10" fontId="3" fillId="5" borderId="7" xfId="3" applyNumberFormat="1" applyFont="1" applyFill="1" applyBorder="1"/>
    <xf numFmtId="0" fontId="19" fillId="5" borderId="7" xfId="3" applyFont="1" applyFill="1" applyBorder="1" applyAlignment="1">
      <alignment wrapText="1"/>
    </xf>
    <xf numFmtId="0" fontId="19" fillId="5" borderId="7" xfId="3" applyFont="1" applyFill="1" applyBorder="1"/>
    <xf numFmtId="44" fontId="19" fillId="5" borderId="7" xfId="0" applyNumberFormat="1" applyFont="1" applyFill="1" applyBorder="1"/>
    <xf numFmtId="44" fontId="19" fillId="5" borderId="8" xfId="3" applyNumberFormat="1" applyFont="1" applyFill="1" applyBorder="1"/>
    <xf numFmtId="10" fontId="19" fillId="5" borderId="7" xfId="3" applyNumberFormat="1" applyFont="1" applyFill="1" applyBorder="1"/>
    <xf numFmtId="0" fontId="3" fillId="5" borderId="7" xfId="10" applyFont="1" applyFill="1" applyBorder="1" applyAlignment="1">
      <alignment wrapText="1"/>
    </xf>
    <xf numFmtId="0" fontId="3" fillId="5" borderId="7" xfId="10" applyFont="1" applyFill="1" applyBorder="1"/>
    <xf numFmtId="44" fontId="3" fillId="5" borderId="7" xfId="10" applyNumberFormat="1" applyFont="1" applyFill="1" applyBorder="1"/>
    <xf numFmtId="0" fontId="3" fillId="5" borderId="7" xfId="0" applyFont="1" applyFill="1" applyBorder="1" applyAlignment="1">
      <alignment horizontal="center" wrapText="1"/>
    </xf>
    <xf numFmtId="0" fontId="0" fillId="5" borderId="7" xfId="0" applyFill="1" applyBorder="1"/>
    <xf numFmtId="0" fontId="35" fillId="0" borderId="0" xfId="0" applyFont="1"/>
    <xf numFmtId="0" fontId="33" fillId="0" borderId="7" xfId="0" applyFont="1" applyBorder="1"/>
    <xf numFmtId="0" fontId="1" fillId="0" borderId="7" xfId="0" applyFont="1" applyFill="1" applyBorder="1" applyAlignment="1">
      <alignment horizontal="left" vertical="center" wrapText="1"/>
    </xf>
    <xf numFmtId="0" fontId="1" fillId="0" borderId="7" xfId="0" applyFont="1" applyFill="1" applyBorder="1" applyAlignment="1">
      <alignment horizontal="left" vertical="center"/>
    </xf>
    <xf numFmtId="0" fontId="11" fillId="0" borderId="7" xfId="2" applyFill="1" applyBorder="1" applyAlignment="1" applyProtection="1">
      <alignment horizontal="left" vertical="center" wrapText="1"/>
    </xf>
    <xf numFmtId="0" fontId="1" fillId="0" borderId="7" xfId="0" applyFont="1" applyFill="1" applyBorder="1" applyAlignment="1">
      <alignment vertical="center"/>
    </xf>
    <xf numFmtId="0" fontId="1" fillId="0" borderId="0" xfId="12" applyBorder="1" applyAlignment="1">
      <alignment wrapText="1"/>
    </xf>
    <xf numFmtId="0" fontId="3" fillId="0" borderId="0" xfId="12" applyFont="1" applyBorder="1" applyAlignment="1">
      <alignment horizontal="center" wrapText="1"/>
    </xf>
    <xf numFmtId="44" fontId="3" fillId="0" borderId="0" xfId="8" applyFont="1" applyBorder="1" applyAlignment="1">
      <alignment horizontal="center" wrapText="1"/>
    </xf>
    <xf numFmtId="10" fontId="3" fillId="0" borderId="0" xfId="12" applyNumberFormat="1" applyFont="1" applyBorder="1" applyAlignment="1">
      <alignment horizontal="center" wrapText="1"/>
    </xf>
    <xf numFmtId="44" fontId="15" fillId="0" borderId="0" xfId="8" applyFont="1" applyBorder="1" applyAlignment="1">
      <alignment horizontal="center" wrapText="1"/>
    </xf>
    <xf numFmtId="1" fontId="15" fillId="0" borderId="0" xfId="12" applyNumberFormat="1" applyFont="1" applyBorder="1" applyAlignment="1">
      <alignment horizontal="center" wrapText="1"/>
    </xf>
    <xf numFmtId="0" fontId="1" fillId="0" borderId="0" xfId="12" applyBorder="1" applyAlignment="1">
      <alignment horizontal="center" wrapText="1"/>
    </xf>
    <xf numFmtId="0" fontId="0" fillId="0" borderId="46" xfId="0" applyBorder="1"/>
    <xf numFmtId="0" fontId="0" fillId="0" borderId="58" xfId="0" applyBorder="1"/>
    <xf numFmtId="0" fontId="5" fillId="0" borderId="7" xfId="0" applyFont="1" applyBorder="1" applyAlignment="1">
      <alignment horizontal="left" wrapText="1"/>
    </xf>
    <xf numFmtId="0" fontId="1" fillId="0" borderId="6" xfId="0" applyFont="1" applyBorder="1" applyAlignment="1">
      <alignment horizontal="left" vertical="center" wrapText="1"/>
    </xf>
    <xf numFmtId="0" fontId="0" fillId="0" borderId="6" xfId="0" applyBorder="1"/>
    <xf numFmtId="0" fontId="7" fillId="2" borderId="7" xfId="0" applyFont="1" applyFill="1" applyBorder="1" applyAlignment="1">
      <alignment wrapText="1"/>
    </xf>
    <xf numFmtId="0" fontId="7" fillId="0" borderId="7" xfId="0" applyFont="1" applyBorder="1"/>
    <xf numFmtId="164" fontId="7" fillId="0" borderId="7" xfId="0" applyNumberFormat="1" applyFont="1" applyBorder="1"/>
    <xf numFmtId="0" fontId="3" fillId="0" borderId="7" xfId="0" applyFont="1" applyBorder="1" applyAlignment="1">
      <alignment horizontal="left" wrapText="1"/>
    </xf>
    <xf numFmtId="0" fontId="3" fillId="17" borderId="7" xfId="0" applyFont="1" applyFill="1" applyBorder="1"/>
    <xf numFmtId="164" fontId="7" fillId="17" borderId="7" xfId="0" applyNumberFormat="1" applyFont="1" applyFill="1" applyBorder="1"/>
    <xf numFmtId="0" fontId="3" fillId="18" borderId="7" xfId="0" applyFont="1" applyFill="1" applyBorder="1"/>
    <xf numFmtId="164" fontId="7" fillId="18" borderId="7" xfId="0" applyNumberFormat="1" applyFont="1" applyFill="1" applyBorder="1"/>
    <xf numFmtId="164" fontId="7" fillId="0" borderId="7" xfId="0" applyNumberFormat="1" applyFont="1" applyBorder="1" applyAlignment="1">
      <alignment horizontal="right"/>
    </xf>
    <xf numFmtId="49" fontId="3" fillId="0" borderId="7" xfId="0" applyNumberFormat="1" applyFont="1" applyBorder="1"/>
    <xf numFmtId="49" fontId="3" fillId="0" borderId="7" xfId="0" applyNumberFormat="1" applyFont="1" applyBorder="1" applyAlignment="1">
      <alignment wrapText="1"/>
    </xf>
    <xf numFmtId="44" fontId="3" fillId="0" borderId="0" xfId="0" applyNumberFormat="1" applyFont="1" applyBorder="1"/>
    <xf numFmtId="10" fontId="3" fillId="0" borderId="0" xfId="0" applyNumberFormat="1" applyFont="1" applyBorder="1"/>
    <xf numFmtId="0" fontId="5" fillId="0" borderId="7" xfId="0" applyFont="1" applyBorder="1"/>
    <xf numFmtId="0" fontId="1" fillId="0" borderId="12" xfId="0" applyFont="1" applyBorder="1" applyAlignment="1">
      <alignment horizontal="left" vertical="center" wrapText="1"/>
    </xf>
    <xf numFmtId="0" fontId="11" fillId="0" borderId="14" xfId="2" applyFill="1" applyBorder="1" applyAlignment="1" applyProtection="1">
      <alignment horizontal="left" wrapText="1"/>
    </xf>
    <xf numFmtId="0" fontId="1" fillId="0" borderId="6" xfId="0" applyFont="1" applyBorder="1" applyAlignment="1">
      <alignment vertical="center"/>
    </xf>
    <xf numFmtId="0" fontId="33" fillId="0" borderId="0" xfId="0" applyFont="1"/>
    <xf numFmtId="0" fontId="33" fillId="0" borderId="63" xfId="0" applyFont="1" applyBorder="1" applyAlignment="1">
      <alignment vertical="center" wrapText="1"/>
    </xf>
    <xf numFmtId="0" fontId="5" fillId="0" borderId="6" xfId="9" applyFont="1" applyBorder="1"/>
    <xf numFmtId="44" fontId="15" fillId="0" borderId="4" xfId="8" applyFont="1" applyBorder="1" applyAlignment="1">
      <alignment wrapText="1"/>
    </xf>
    <xf numFmtId="1" fontId="15" fillId="0" borderId="10" xfId="0" applyNumberFormat="1" applyFont="1" applyBorder="1" applyAlignment="1">
      <alignment wrapText="1"/>
    </xf>
    <xf numFmtId="0" fontId="1" fillId="0" borderId="24" xfId="0" applyFont="1" applyBorder="1" applyAlignment="1">
      <alignment horizontal="left" wrapText="1"/>
    </xf>
    <xf numFmtId="0" fontId="3" fillId="0" borderId="24" xfId="0" applyFont="1" applyBorder="1" applyAlignment="1">
      <alignment wrapText="1"/>
    </xf>
    <xf numFmtId="0" fontId="3" fillId="0" borderId="24" xfId="0" applyFont="1" applyBorder="1"/>
    <xf numFmtId="44" fontId="3" fillId="0" borderId="24" xfId="0" applyNumberFormat="1" applyFont="1" applyBorder="1"/>
    <xf numFmtId="167" fontId="3" fillId="0" borderId="7" xfId="0" applyNumberFormat="1" applyFont="1" applyBorder="1"/>
    <xf numFmtId="0" fontId="7" fillId="0" borderId="3" xfId="0" applyFont="1" applyFill="1" applyBorder="1" applyAlignment="1">
      <alignment wrapText="1"/>
    </xf>
    <xf numFmtId="0" fontId="11" fillId="0" borderId="7" xfId="2" applyBorder="1" applyAlignment="1" applyProtection="1">
      <alignment vertical="center"/>
    </xf>
    <xf numFmtId="0" fontId="1" fillId="0" borderId="7" xfId="0" applyFont="1" applyBorder="1" applyAlignment="1">
      <alignment horizontal="left" vertical="center" wrapText="1"/>
    </xf>
    <xf numFmtId="0" fontId="1" fillId="0" borderId="0" xfId="3"/>
    <xf numFmtId="0" fontId="7" fillId="0" borderId="8" xfId="3" applyFont="1" applyBorder="1" applyAlignment="1">
      <alignment wrapText="1"/>
    </xf>
    <xf numFmtId="0" fontId="3" fillId="0" borderId="6" xfId="0" applyFont="1" applyBorder="1" applyAlignment="1">
      <alignment wrapText="1"/>
    </xf>
    <xf numFmtId="0" fontId="1" fillId="0" borderId="7" xfId="0" applyFont="1" applyBorder="1"/>
    <xf numFmtId="44" fontId="1" fillId="0" borderId="0" xfId="0" applyNumberFormat="1" applyFont="1"/>
    <xf numFmtId="44" fontId="1" fillId="0" borderId="6" xfId="0" applyNumberFormat="1" applyFont="1" applyBorder="1"/>
    <xf numFmtId="44" fontId="1" fillId="0" borderId="31" xfId="0" applyNumberFormat="1" applyFont="1" applyBorder="1"/>
    <xf numFmtId="0" fontId="1" fillId="0" borderId="7" xfId="0" applyFont="1" applyBorder="1" applyAlignment="1">
      <alignment wrapText="1"/>
    </xf>
    <xf numFmtId="44" fontId="1" fillId="0" borderId="36" xfId="0" applyNumberFormat="1" applyFont="1" applyBorder="1"/>
    <xf numFmtId="44" fontId="1" fillId="0" borderId="14" xfId="0" applyNumberFormat="1" applyFont="1" applyBorder="1"/>
    <xf numFmtId="44" fontId="1" fillId="0" borderId="24" xfId="0" applyNumberFormat="1" applyFont="1" applyBorder="1"/>
    <xf numFmtId="0" fontId="1" fillId="0" borderId="12" xfId="0" applyFont="1" applyBorder="1" applyAlignment="1">
      <alignment wrapText="1"/>
    </xf>
    <xf numFmtId="44" fontId="1" fillId="0" borderId="7" xfId="0" applyNumberFormat="1" applyFont="1" applyBorder="1"/>
    <xf numFmtId="0" fontId="1" fillId="0" borderId="6" xfId="0" applyFont="1" applyBorder="1"/>
    <xf numFmtId="0" fontId="1" fillId="0" borderId="42" xfId="0" applyFont="1" applyBorder="1" applyAlignment="1">
      <alignment wrapText="1"/>
    </xf>
    <xf numFmtId="0" fontId="7" fillId="0" borderId="0" xfId="0" applyFont="1" applyAlignment="1">
      <alignment wrapText="1"/>
    </xf>
    <xf numFmtId="0" fontId="1" fillId="0" borderId="24" xfId="0" applyFont="1" applyBorder="1"/>
    <xf numFmtId="44" fontId="0" fillId="0" borderId="0" xfId="0" applyNumberFormat="1"/>
    <xf numFmtId="0" fontId="1" fillId="0" borderId="11" xfId="0" applyFont="1" applyBorder="1" applyAlignment="1">
      <alignment horizontal="left" wrapText="1"/>
    </xf>
    <xf numFmtId="44" fontId="3" fillId="0" borderId="31" xfId="0" applyNumberFormat="1" applyFont="1" applyBorder="1" applyAlignment="1">
      <alignment wrapText="1"/>
    </xf>
    <xf numFmtId="168" fontId="3" fillId="0" borderId="7" xfId="0" applyNumberFormat="1" applyFont="1" applyBorder="1"/>
    <xf numFmtId="165" fontId="3" fillId="0" borderId="7" xfId="0" applyNumberFormat="1" applyFont="1" applyBorder="1"/>
    <xf numFmtId="44" fontId="3" fillId="0" borderId="7" xfId="0" applyNumberFormat="1" applyFont="1" applyBorder="1"/>
    <xf numFmtId="0" fontId="3" fillId="0" borderId="11" xfId="0" applyFont="1" applyBorder="1" applyAlignment="1">
      <alignment horizontal="center"/>
    </xf>
    <xf numFmtId="168" fontId="3" fillId="0" borderId="12" xfId="0" applyNumberFormat="1" applyFont="1" applyBorder="1"/>
    <xf numFmtId="164" fontId="3" fillId="0" borderId="7" xfId="0" applyNumberFormat="1" applyFont="1" applyBorder="1" applyAlignment="1">
      <alignment wrapText="1"/>
    </xf>
    <xf numFmtId="44" fontId="3" fillId="0" borderId="8" xfId="8" applyFont="1" applyBorder="1" applyAlignment="1">
      <alignment wrapText="1"/>
    </xf>
    <xf numFmtId="0" fontId="3" fillId="0" borderId="64" xfId="0" applyFont="1" applyBorder="1" applyAlignment="1">
      <alignment wrapText="1"/>
    </xf>
    <xf numFmtId="0" fontId="5" fillId="0" borderId="4" xfId="10" applyFont="1" applyBorder="1" applyAlignment="1">
      <alignment vertical="center" wrapText="1"/>
    </xf>
    <xf numFmtId="0" fontId="3" fillId="0" borderId="8" xfId="10" applyFont="1" applyBorder="1" applyAlignment="1">
      <alignment vertical="center" wrapText="1"/>
    </xf>
    <xf numFmtId="0" fontId="7" fillId="0" borderId="8" xfId="10" applyFont="1" applyBorder="1" applyAlignment="1">
      <alignment vertical="center" wrapText="1"/>
    </xf>
    <xf numFmtId="0" fontId="7" fillId="0" borderId="8" xfId="9" applyFont="1" applyBorder="1" applyAlignment="1">
      <alignment vertical="center" wrapText="1"/>
    </xf>
    <xf numFmtId="44" fontId="3" fillId="0" borderId="8" xfId="10" applyNumberFormat="1" applyFont="1" applyBorder="1" applyAlignment="1">
      <alignment vertical="center" wrapText="1"/>
    </xf>
    <xf numFmtId="43" fontId="21" fillId="0" borderId="0" xfId="10" applyNumberFormat="1" applyAlignment="1">
      <alignment vertical="center"/>
    </xf>
    <xf numFmtId="10" fontId="3" fillId="0" borderId="7" xfId="10" applyNumberFormat="1" applyFont="1" applyBorder="1" applyAlignment="1">
      <alignment vertical="center" wrapText="1"/>
    </xf>
    <xf numFmtId="0" fontId="3" fillId="0" borderId="7" xfId="10" applyFont="1" applyBorder="1" applyAlignment="1">
      <alignment vertical="center" wrapText="1"/>
    </xf>
    <xf numFmtId="0" fontId="1" fillId="0" borderId="4" xfId="10" applyFont="1" applyBorder="1" applyAlignment="1">
      <alignment vertical="center" wrapText="1"/>
    </xf>
    <xf numFmtId="0" fontId="3" fillId="0" borderId="8" xfId="10" applyFont="1" applyBorder="1" applyAlignment="1">
      <alignment horizontal="center" vertical="center" wrapText="1"/>
    </xf>
    <xf numFmtId="0" fontId="3" fillId="0" borderId="8" xfId="10" applyFont="1" applyFill="1" applyBorder="1" applyAlignment="1">
      <alignment horizontal="center" vertical="center" wrapText="1"/>
    </xf>
    <xf numFmtId="44" fontId="3" fillId="0" borderId="8" xfId="10" applyNumberFormat="1" applyFont="1" applyBorder="1" applyAlignment="1">
      <alignment horizontal="center" vertical="center" wrapText="1"/>
    </xf>
    <xf numFmtId="43" fontId="3" fillId="4" borderId="8" xfId="10" applyNumberFormat="1" applyFont="1" applyFill="1" applyBorder="1" applyAlignment="1">
      <alignment horizontal="center" vertical="center" wrapText="1"/>
    </xf>
    <xf numFmtId="10" fontId="3" fillId="0" borderId="7" xfId="10" applyNumberFormat="1" applyFont="1" applyBorder="1" applyAlignment="1">
      <alignment horizontal="center" vertical="center" wrapText="1"/>
    </xf>
    <xf numFmtId="0" fontId="3" fillId="0" borderId="7" xfId="10" applyFont="1" applyBorder="1" applyAlignment="1">
      <alignment horizontal="center" vertical="center" wrapText="1"/>
    </xf>
    <xf numFmtId="44" fontId="3" fillId="0" borderId="4" xfId="8" applyFont="1" applyBorder="1" applyAlignment="1">
      <alignment horizontal="center" vertical="center" wrapText="1"/>
    </xf>
    <xf numFmtId="1" fontId="3" fillId="0" borderId="10" xfId="10" applyNumberFormat="1" applyFont="1" applyBorder="1" applyAlignment="1">
      <alignment horizontal="center" vertical="center" wrapText="1"/>
    </xf>
    <xf numFmtId="0" fontId="7" fillId="0" borderId="8" xfId="10" applyFont="1" applyFill="1" applyBorder="1" applyAlignment="1">
      <alignment horizontal="center" vertical="center" wrapText="1"/>
    </xf>
    <xf numFmtId="0" fontId="7" fillId="0" borderId="8" xfId="10" applyFont="1" applyBorder="1" applyAlignment="1">
      <alignment horizontal="center" vertical="center" wrapText="1"/>
    </xf>
    <xf numFmtId="43" fontId="3" fillId="0" borderId="8" xfId="10" applyNumberFormat="1" applyFont="1" applyBorder="1" applyAlignment="1">
      <alignment horizontal="center" vertical="center" wrapText="1"/>
    </xf>
    <xf numFmtId="1" fontId="3" fillId="0" borderId="10" xfId="10" applyNumberFormat="1" applyFont="1" applyFill="1" applyBorder="1" applyAlignment="1">
      <alignment horizontal="center" vertical="center" wrapText="1"/>
    </xf>
    <xf numFmtId="8" fontId="3" fillId="0" borderId="8" xfId="10" applyNumberFormat="1" applyFont="1" applyBorder="1" applyAlignment="1">
      <alignment horizontal="center" vertical="center" wrapText="1"/>
    </xf>
    <xf numFmtId="7" fontId="3" fillId="0" borderId="8" xfId="10" applyNumberFormat="1" applyFont="1" applyBorder="1" applyAlignment="1">
      <alignment horizontal="center" vertical="center" wrapText="1"/>
    </xf>
    <xf numFmtId="0" fontId="3" fillId="0" borderId="8" xfId="10" applyFont="1" applyBorder="1" applyAlignment="1">
      <alignment horizontal="center" vertical="center" wrapText="1"/>
    </xf>
    <xf numFmtId="0" fontId="3" fillId="0" borderId="7" xfId="10" applyFont="1" applyBorder="1" applyAlignment="1">
      <alignment horizontal="center" vertical="center" wrapText="1"/>
    </xf>
    <xf numFmtId="0" fontId="7" fillId="0" borderId="8" xfId="10" applyFont="1" applyBorder="1" applyAlignment="1">
      <alignment horizontal="center" vertical="center" wrapText="1"/>
    </xf>
    <xf numFmtId="10" fontId="3" fillId="4" borderId="7" xfId="10" applyNumberFormat="1" applyFont="1" applyFill="1" applyBorder="1" applyAlignment="1">
      <alignment horizontal="center" vertical="center" wrapText="1"/>
    </xf>
    <xf numFmtId="1" fontId="15" fillId="4" borderId="10" xfId="10" applyNumberFormat="1" applyFont="1" applyFill="1" applyBorder="1" applyAlignment="1">
      <alignment horizontal="center" vertical="center" wrapText="1"/>
    </xf>
    <xf numFmtId="0" fontId="3" fillId="4" borderId="7" xfId="10" applyFont="1" applyFill="1" applyBorder="1" applyAlignment="1">
      <alignment horizontal="center" vertical="center" wrapText="1"/>
    </xf>
    <xf numFmtId="44" fontId="3" fillId="0" borderId="4" xfId="8" applyFont="1" applyFill="1" applyBorder="1" applyAlignment="1">
      <alignment horizontal="center" vertical="center" wrapText="1"/>
    </xf>
    <xf numFmtId="0" fontId="3" fillId="4" borderId="12" xfId="10" applyFont="1" applyFill="1" applyBorder="1" applyAlignment="1">
      <alignment horizontal="center" vertical="center" wrapText="1"/>
    </xf>
    <xf numFmtId="0" fontId="3" fillId="10" borderId="8" xfId="0" applyFont="1" applyFill="1" applyBorder="1" applyAlignment="1">
      <alignment wrapText="1"/>
    </xf>
    <xf numFmtId="0" fontId="7" fillId="10" borderId="8" xfId="0" applyFont="1" applyFill="1" applyBorder="1" applyAlignment="1">
      <alignment wrapText="1"/>
    </xf>
    <xf numFmtId="44" fontId="3" fillId="0" borderId="8" xfId="0" applyNumberFormat="1" applyFont="1" applyBorder="1" applyAlignment="1">
      <alignment horizontal="center" wrapText="1"/>
    </xf>
    <xf numFmtId="44" fontId="3" fillId="10" borderId="8" xfId="0" applyNumberFormat="1" applyFont="1" applyFill="1" applyBorder="1" applyAlignment="1">
      <alignment wrapText="1"/>
    </xf>
    <xf numFmtId="43" fontId="1" fillId="10" borderId="0" xfId="0" applyNumberFormat="1" applyFont="1" applyFill="1"/>
    <xf numFmtId="10" fontId="3" fillId="10" borderId="7" xfId="0" applyNumberFormat="1" applyFont="1" applyFill="1" applyBorder="1" applyAlignment="1">
      <alignment wrapText="1"/>
    </xf>
    <xf numFmtId="0" fontId="3" fillId="10" borderId="7" xfId="0" applyFont="1" applyFill="1" applyBorder="1" applyAlignment="1">
      <alignment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44" fontId="3" fillId="0" borderId="7" xfId="0" applyNumberFormat="1" applyFont="1" applyBorder="1" applyAlignment="1">
      <alignment horizontal="center" vertical="center" wrapText="1"/>
    </xf>
    <xf numFmtId="0" fontId="3" fillId="10" borderId="8" xfId="0" applyFont="1" applyFill="1" applyBorder="1" applyAlignment="1">
      <alignment horizontal="center" vertical="center" wrapText="1"/>
    </xf>
    <xf numFmtId="0" fontId="7" fillId="10" borderId="8" xfId="0" applyFont="1" applyFill="1" applyBorder="1" applyAlignment="1">
      <alignment horizontal="center" vertical="center" wrapText="1"/>
    </xf>
    <xf numFmtId="44" fontId="3" fillId="10" borderId="8" xfId="0" applyNumberFormat="1" applyFont="1" applyFill="1" applyBorder="1" applyAlignment="1">
      <alignment horizontal="center" vertical="center" wrapText="1"/>
    </xf>
    <xf numFmtId="43" fontId="3" fillId="10" borderId="8" xfId="0" applyNumberFormat="1" applyFont="1" applyFill="1" applyBorder="1" applyAlignment="1">
      <alignment horizontal="center" vertical="center" wrapText="1"/>
    </xf>
    <xf numFmtId="10" fontId="3" fillId="10" borderId="7" xfId="0" applyNumberFormat="1"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0" borderId="15" xfId="0" applyFont="1" applyBorder="1" applyAlignment="1">
      <alignment horizontal="center" vertical="center" wrapText="1"/>
    </xf>
    <xf numFmtId="43" fontId="3" fillId="0" borderId="11" xfId="0" applyNumberFormat="1" applyFont="1" applyBorder="1" applyAlignment="1">
      <alignment horizontal="center" vertical="center" wrapText="1"/>
    </xf>
    <xf numFmtId="10" fontId="3" fillId="0" borderId="12" xfId="0" applyNumberFormat="1" applyFont="1" applyBorder="1" applyAlignment="1">
      <alignment horizontal="center" vertical="center" wrapText="1"/>
    </xf>
    <xf numFmtId="0" fontId="3" fillId="0" borderId="28" xfId="0" applyFont="1" applyBorder="1" applyAlignment="1">
      <alignment horizontal="center" vertical="center" wrapText="1"/>
    </xf>
    <xf numFmtId="44" fontId="3" fillId="0" borderId="28" xfId="0" applyNumberFormat="1" applyFont="1" applyBorder="1" applyAlignment="1">
      <alignment horizontal="center" vertical="center" wrapText="1"/>
    </xf>
    <xf numFmtId="43" fontId="3" fillId="0" borderId="28" xfId="0" applyNumberFormat="1" applyFont="1" applyBorder="1" applyAlignment="1">
      <alignment horizontal="center" vertical="center" wrapText="1"/>
    </xf>
    <xf numFmtId="10" fontId="3" fillId="0" borderId="23" xfId="0" applyNumberFormat="1" applyFont="1" applyBorder="1" applyAlignment="1">
      <alignment horizontal="center" vertical="center" wrapText="1"/>
    </xf>
    <xf numFmtId="0" fontId="3" fillId="0" borderId="23" xfId="0" applyFont="1" applyBorder="1" applyAlignment="1">
      <alignment horizontal="center" vertical="center" wrapText="1"/>
    </xf>
    <xf numFmtId="6" fontId="3" fillId="0" borderId="23" xfId="0" applyNumberFormat="1" applyFont="1" applyBorder="1" applyAlignment="1">
      <alignment horizontal="center" vertical="center" wrapText="1"/>
    </xf>
    <xf numFmtId="44" fontId="3" fillId="19" borderId="25" xfId="0" applyNumberFormat="1" applyFont="1" applyFill="1" applyBorder="1" applyAlignment="1">
      <alignment wrapText="1"/>
    </xf>
    <xf numFmtId="44" fontId="3" fillId="19" borderId="0" xfId="0" applyNumberFormat="1" applyFont="1" applyFill="1" applyAlignment="1">
      <alignment wrapText="1"/>
    </xf>
    <xf numFmtId="44" fontId="3" fillId="19" borderId="15" xfId="0" applyNumberFormat="1" applyFont="1" applyFill="1" applyBorder="1" applyAlignment="1">
      <alignment wrapText="1"/>
    </xf>
    <xf numFmtId="8" fontId="3" fillId="0" borderId="7" xfId="0" applyNumberFormat="1" applyFont="1" applyBorder="1" applyAlignment="1">
      <alignment horizontal="center" vertical="center" wrapText="1"/>
    </xf>
    <xf numFmtId="44" fontId="3" fillId="19" borderId="26" xfId="0" applyNumberFormat="1" applyFont="1" applyFill="1" applyBorder="1" applyAlignment="1">
      <alignment wrapText="1"/>
    </xf>
    <xf numFmtId="44" fontId="3" fillId="19" borderId="27" xfId="0" applyNumberFormat="1" applyFont="1" applyFill="1" applyBorder="1" applyAlignment="1">
      <alignment wrapText="1"/>
    </xf>
    <xf numFmtId="44" fontId="3" fillId="19" borderId="16" xfId="0" applyNumberFormat="1" applyFont="1" applyFill="1" applyBorder="1" applyAlignment="1">
      <alignment wrapText="1"/>
    </xf>
    <xf numFmtId="164" fontId="3" fillId="0" borderId="8" xfId="0" applyNumberFormat="1" applyFont="1" applyBorder="1"/>
    <xf numFmtId="0" fontId="0" fillId="0" borderId="6" xfId="0" applyBorder="1" applyAlignment="1">
      <alignment horizontal="left" vertical="top" wrapText="1"/>
    </xf>
    <xf numFmtId="0" fontId="0" fillId="0" borderId="31" xfId="0" applyBorder="1" applyAlignment="1">
      <alignment horizontal="left" vertical="top" wrapText="1"/>
    </xf>
    <xf numFmtId="0" fontId="0" fillId="0" borderId="8" xfId="0" applyBorder="1" applyAlignment="1">
      <alignment horizontal="left" vertical="top" wrapText="1"/>
    </xf>
    <xf numFmtId="0" fontId="5" fillId="6" borderId="6" xfId="0" applyFont="1" applyFill="1" applyBorder="1" applyAlignment="1">
      <alignment horizontal="left" vertical="center" wrapText="1"/>
    </xf>
    <xf numFmtId="0" fontId="5" fillId="6" borderId="31" xfId="0" applyFont="1" applyFill="1" applyBorder="1" applyAlignment="1">
      <alignment horizontal="left" vertical="center" wrapText="1"/>
    </xf>
    <xf numFmtId="0" fontId="5" fillId="6" borderId="8" xfId="0" applyFont="1" applyFill="1" applyBorder="1" applyAlignment="1">
      <alignment horizontal="left" vertical="center" wrapText="1"/>
    </xf>
    <xf numFmtId="0" fontId="4" fillId="3" borderId="49" xfId="3" applyFont="1" applyFill="1" applyBorder="1" applyAlignment="1">
      <alignment horizontal="left"/>
    </xf>
    <xf numFmtId="0" fontId="4" fillId="3" borderId="48" xfId="3" applyFont="1" applyFill="1" applyBorder="1" applyAlignment="1">
      <alignment horizontal="left"/>
    </xf>
    <xf numFmtId="0" fontId="4" fillId="3" borderId="56" xfId="3" applyFont="1" applyFill="1" applyBorder="1" applyAlignment="1">
      <alignment horizontal="left"/>
    </xf>
    <xf numFmtId="0" fontId="4" fillId="3" borderId="49" xfId="9" applyFont="1" applyFill="1" applyBorder="1" applyAlignment="1">
      <alignment horizontal="left"/>
    </xf>
    <xf numFmtId="0" fontId="4" fillId="3" borderId="48" xfId="9" applyFont="1" applyFill="1" applyBorder="1" applyAlignment="1">
      <alignment horizontal="left"/>
    </xf>
    <xf numFmtId="0" fontId="4" fillId="3" borderId="56" xfId="9" applyFont="1" applyFill="1" applyBorder="1" applyAlignment="1">
      <alignment horizontal="left"/>
    </xf>
    <xf numFmtId="0" fontId="7" fillId="0" borderId="29" xfId="0" applyFont="1" applyBorder="1" applyAlignment="1">
      <alignment horizontal="left" wrapText="1"/>
    </xf>
    <xf numFmtId="0" fontId="7" fillId="0" borderId="34" xfId="0" applyFont="1" applyBorder="1" applyAlignment="1">
      <alignment horizontal="left" wrapText="1"/>
    </xf>
    <xf numFmtId="0" fontId="7" fillId="0" borderId="28" xfId="0" applyFont="1" applyBorder="1" applyAlignment="1">
      <alignment horizontal="left" wrapText="1"/>
    </xf>
    <xf numFmtId="0" fontId="3" fillId="0" borderId="6" xfId="9" applyFont="1" applyBorder="1" applyAlignment="1">
      <alignment horizontal="center" wrapText="1"/>
    </xf>
    <xf numFmtId="0" fontId="3" fillId="0" borderId="31" xfId="9" applyFont="1" applyBorder="1" applyAlignment="1">
      <alignment horizontal="center" wrapText="1"/>
    </xf>
    <xf numFmtId="0" fontId="3" fillId="0" borderId="8" xfId="9" applyFont="1" applyBorder="1" applyAlignment="1">
      <alignment horizontal="center" wrapText="1"/>
    </xf>
    <xf numFmtId="0" fontId="7" fillId="0" borderId="6" xfId="9" applyFont="1" applyBorder="1" applyAlignment="1">
      <alignment horizontal="left" wrapText="1"/>
    </xf>
    <xf numFmtId="0" fontId="7" fillId="0" borderId="8" xfId="9" applyFont="1" applyBorder="1" applyAlignment="1">
      <alignment horizontal="left" wrapText="1"/>
    </xf>
    <xf numFmtId="0" fontId="7" fillId="0" borderId="49" xfId="0" applyFont="1" applyBorder="1" applyAlignment="1">
      <alignment horizontal="left" wrapText="1"/>
    </xf>
    <xf numFmtId="0" fontId="7" fillId="0" borderId="48" xfId="0" applyFont="1" applyBorder="1" applyAlignment="1">
      <alignment horizontal="left" wrapText="1"/>
    </xf>
    <xf numFmtId="0" fontId="7" fillId="0" borderId="47" xfId="0" applyFont="1" applyBorder="1" applyAlignment="1">
      <alignment horizontal="left"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8" xfId="0" applyFont="1" applyBorder="1" applyAlignment="1">
      <alignment horizontal="center" vertical="center" wrapText="1"/>
    </xf>
    <xf numFmtId="0" fontId="23" fillId="15" borderId="30" xfId="0" applyFont="1" applyFill="1" applyBorder="1" applyAlignment="1">
      <alignment horizontal="left" wrapText="1"/>
    </xf>
    <xf numFmtId="0" fontId="23" fillId="15" borderId="46" xfId="0" applyFont="1" applyFill="1" applyBorder="1" applyAlignment="1">
      <alignment horizontal="left" wrapText="1"/>
    </xf>
    <xf numFmtId="0" fontId="1" fillId="13" borderId="25" xfId="0" applyFont="1" applyFill="1" applyBorder="1" applyAlignment="1">
      <alignment horizontal="left" wrapText="1"/>
    </xf>
    <xf numFmtId="0" fontId="1" fillId="13" borderId="0" xfId="0" applyFont="1" applyFill="1" applyAlignment="1">
      <alignment horizontal="left" wrapText="1"/>
    </xf>
    <xf numFmtId="0" fontId="3" fillId="0" borderId="6" xfId="9" applyFont="1" applyBorder="1" applyAlignment="1">
      <alignment horizontal="left" wrapText="1"/>
    </xf>
    <xf numFmtId="0" fontId="3" fillId="0" borderId="31" xfId="9" applyFont="1" applyBorder="1" applyAlignment="1">
      <alignment horizontal="left" wrapText="1"/>
    </xf>
    <xf numFmtId="0" fontId="3" fillId="0" borderId="8" xfId="9" applyFont="1" applyBorder="1" applyAlignment="1">
      <alignment horizontal="left" wrapText="1"/>
    </xf>
    <xf numFmtId="0" fontId="3"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20" fillId="0" borderId="25" xfId="0" applyFont="1" applyBorder="1" applyAlignment="1">
      <alignment horizontal="left" vertical="top" wrapText="1"/>
    </xf>
    <xf numFmtId="0" fontId="20" fillId="0" borderId="0" xfId="0" applyFont="1" applyAlignment="1">
      <alignment horizontal="left" vertical="top" wrapText="1"/>
    </xf>
    <xf numFmtId="164" fontId="20" fillId="0" borderId="0" xfId="0" applyNumberFormat="1" applyFont="1" applyAlignment="1">
      <alignment horizontal="center"/>
    </xf>
    <xf numFmtId="164" fontId="20" fillId="0" borderId="15" xfId="0" applyNumberFormat="1" applyFont="1" applyBorder="1" applyAlignment="1">
      <alignment horizontal="center"/>
    </xf>
    <xf numFmtId="0" fontId="30" fillId="0" borderId="25" xfId="0" applyFont="1" applyBorder="1" applyAlignment="1">
      <alignment horizontal="left" vertical="top" wrapText="1"/>
    </xf>
    <xf numFmtId="0" fontId="30" fillId="0" borderId="0" xfId="0" applyFont="1" applyAlignment="1">
      <alignment horizontal="left" vertical="top" wrapText="1"/>
    </xf>
    <xf numFmtId="0" fontId="31" fillId="0" borderId="6" xfId="0" applyFont="1" applyBorder="1" applyAlignment="1">
      <alignment horizontal="left" vertical="top" wrapText="1"/>
    </xf>
    <xf numFmtId="0" fontId="31" fillId="0" borderId="31" xfId="0" applyFont="1" applyBorder="1" applyAlignment="1">
      <alignment horizontal="left" vertical="top" wrapText="1"/>
    </xf>
    <xf numFmtId="0" fontId="31" fillId="0" borderId="8" xfId="0" applyFont="1" applyBorder="1" applyAlignment="1">
      <alignment horizontal="left" vertical="top" wrapText="1"/>
    </xf>
    <xf numFmtId="0" fontId="30" fillId="0" borderId="26" xfId="0" applyFont="1" applyBorder="1" applyAlignment="1">
      <alignment horizontal="left" vertical="top" wrapText="1"/>
    </xf>
    <xf numFmtId="0" fontId="30" fillId="0" borderId="27" xfId="0" applyFont="1" applyBorder="1" applyAlignment="1">
      <alignment horizontal="left" vertical="top" wrapText="1"/>
    </xf>
    <xf numFmtId="44" fontId="3" fillId="0" borderId="6" xfId="9" applyNumberFormat="1" applyFont="1" applyBorder="1" applyAlignment="1">
      <alignment horizontal="center" wrapText="1"/>
    </xf>
    <xf numFmtId="44" fontId="3" fillId="0" borderId="31" xfId="9" applyNumberFormat="1" applyFont="1" applyBorder="1" applyAlignment="1">
      <alignment horizontal="center" wrapText="1"/>
    </xf>
    <xf numFmtId="44" fontId="3" fillId="0" borderId="8" xfId="9" applyNumberFormat="1" applyFont="1" applyBorder="1" applyAlignment="1">
      <alignment horizontal="center" wrapText="1"/>
    </xf>
    <xf numFmtId="0" fontId="3" fillId="0" borderId="29" xfId="9" applyFont="1" applyBorder="1" applyAlignment="1">
      <alignment horizontal="left" wrapText="1"/>
    </xf>
    <xf numFmtId="0" fontId="3" fillId="0" borderId="34" xfId="9" applyFont="1" applyBorder="1" applyAlignment="1">
      <alignment horizontal="left" wrapText="1"/>
    </xf>
    <xf numFmtId="0" fontId="3" fillId="0" borderId="28" xfId="9" applyFont="1" applyBorder="1" applyAlignment="1">
      <alignment horizontal="left" wrapText="1"/>
    </xf>
    <xf numFmtId="0" fontId="3" fillId="0" borderId="5" xfId="9" applyFont="1" applyBorder="1" applyAlignment="1">
      <alignment horizontal="left" wrapText="1"/>
    </xf>
    <xf numFmtId="0" fontId="3" fillId="0" borderId="35" xfId="9" applyFont="1" applyBorder="1" applyAlignment="1">
      <alignment horizontal="left" wrapText="1"/>
    </xf>
    <xf numFmtId="0" fontId="3" fillId="0" borderId="3" xfId="9" applyFont="1" applyBorder="1" applyAlignment="1">
      <alignment horizontal="left" wrapText="1"/>
    </xf>
    <xf numFmtId="0" fontId="13" fillId="0" borderId="31" xfId="0" applyFont="1" applyBorder="1" applyAlignment="1">
      <alignment horizontal="right"/>
    </xf>
    <xf numFmtId="0" fontId="13" fillId="0" borderId="8" xfId="0" applyFont="1" applyBorder="1" applyAlignment="1">
      <alignment horizontal="right"/>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20" fillId="0" borderId="16" xfId="0" applyFont="1" applyBorder="1" applyAlignment="1">
      <alignment horizontal="left" vertical="top" wrapText="1"/>
    </xf>
    <xf numFmtId="44" fontId="3" fillId="0" borderId="6" xfId="10" applyNumberFormat="1" applyFont="1" applyFill="1" applyBorder="1" applyAlignment="1">
      <alignment horizontal="center" vertical="center" wrapText="1"/>
    </xf>
    <xf numFmtId="44" fontId="3" fillId="0" borderId="31" xfId="10" applyNumberFormat="1" applyFont="1" applyFill="1" applyBorder="1" applyAlignment="1">
      <alignment horizontal="center" vertical="center" wrapText="1"/>
    </xf>
    <xf numFmtId="44" fontId="3" fillId="0" borderId="8" xfId="10" applyNumberFormat="1" applyFont="1" applyFill="1" applyBorder="1" applyAlignment="1">
      <alignment horizontal="center" vertical="center" wrapText="1"/>
    </xf>
    <xf numFmtId="44" fontId="19" fillId="0" borderId="6" xfId="0" applyNumberFormat="1" applyFont="1" applyBorder="1" applyAlignment="1">
      <alignment horizontal="center" vertical="center" wrapText="1"/>
    </xf>
    <xf numFmtId="44" fontId="19" fillId="0" borderId="31" xfId="0" applyNumberFormat="1" applyFont="1" applyBorder="1" applyAlignment="1">
      <alignment horizontal="center" vertical="center" wrapText="1"/>
    </xf>
    <xf numFmtId="44" fontId="19" fillId="0" borderId="8" xfId="0" applyNumberFormat="1" applyFont="1" applyBorder="1" applyAlignment="1">
      <alignment horizontal="center" vertical="center" wrapText="1"/>
    </xf>
    <xf numFmtId="0" fontId="1" fillId="0" borderId="59" xfId="12" applyBorder="1" applyAlignment="1">
      <alignment horizontal="center" wrapText="1"/>
    </xf>
    <xf numFmtId="0" fontId="1" fillId="0" borderId="0" xfId="12" applyBorder="1" applyAlignment="1">
      <alignment horizontal="center" wrapText="1"/>
    </xf>
    <xf numFmtId="0" fontId="1" fillId="0" borderId="60" xfId="12" applyBorder="1" applyAlignment="1">
      <alignment horizontal="center" wrapText="1"/>
    </xf>
    <xf numFmtId="0" fontId="1" fillId="0" borderId="61" xfId="12" applyBorder="1" applyAlignment="1">
      <alignment horizontal="center" wrapText="1"/>
    </xf>
    <xf numFmtId="0" fontId="1" fillId="0" borderId="51" xfId="12" applyBorder="1" applyAlignment="1">
      <alignment horizontal="center" wrapText="1"/>
    </xf>
    <xf numFmtId="0" fontId="1" fillId="0" borderId="62" xfId="12" applyBorder="1" applyAlignment="1">
      <alignment horizontal="center" wrapText="1"/>
    </xf>
    <xf numFmtId="0" fontId="4" fillId="3" borderId="49" xfId="5" applyFont="1" applyFill="1" applyBorder="1" applyAlignment="1">
      <alignment horizontal="left"/>
    </xf>
    <xf numFmtId="0" fontId="4" fillId="3" borderId="48" xfId="5" applyFont="1" applyFill="1" applyBorder="1" applyAlignment="1">
      <alignment horizontal="left"/>
    </xf>
    <xf numFmtId="0" fontId="4" fillId="3" borderId="56" xfId="5" applyFont="1" applyFill="1" applyBorder="1" applyAlignment="1">
      <alignment horizontal="left"/>
    </xf>
    <xf numFmtId="0" fontId="4" fillId="3" borderId="6" xfId="3" applyFont="1" applyFill="1" applyBorder="1" applyAlignment="1">
      <alignment horizontal="left"/>
    </xf>
    <xf numFmtId="0" fontId="4" fillId="3" borderId="31" xfId="3" applyFont="1" applyFill="1" applyBorder="1" applyAlignment="1">
      <alignment horizontal="left"/>
    </xf>
    <xf numFmtId="0" fontId="1" fillId="3" borderId="31" xfId="3" applyFill="1" applyBorder="1" applyAlignment="1">
      <alignment horizontal="left"/>
    </xf>
    <xf numFmtId="0" fontId="1" fillId="3" borderId="8" xfId="3" applyFill="1" applyBorder="1" applyAlignment="1">
      <alignment horizontal="left"/>
    </xf>
    <xf numFmtId="0" fontId="4" fillId="9" borderId="49" xfId="0" applyFont="1" applyFill="1" applyBorder="1" applyAlignment="1">
      <alignment horizontal="left"/>
    </xf>
    <xf numFmtId="0" fontId="4" fillId="9" borderId="48" xfId="0" applyFont="1" applyFill="1" applyBorder="1" applyAlignment="1">
      <alignment horizontal="left"/>
    </xf>
    <xf numFmtId="0" fontId="4" fillId="9" borderId="56" xfId="0" applyFont="1" applyFill="1" applyBorder="1" applyAlignment="1">
      <alignment horizontal="left"/>
    </xf>
    <xf numFmtId="0" fontId="4" fillId="3" borderId="6" xfId="3" applyFont="1" applyFill="1" applyBorder="1" applyAlignment="1">
      <alignment horizontal="center"/>
    </xf>
    <xf numFmtId="0" fontId="4" fillId="3" borderId="31" xfId="3" applyFont="1" applyFill="1" applyBorder="1" applyAlignment="1">
      <alignment horizontal="center"/>
    </xf>
    <xf numFmtId="0" fontId="1" fillId="3" borderId="31" xfId="3" applyFill="1" applyBorder="1" applyAlignment="1"/>
    <xf numFmtId="0" fontId="1" fillId="3" borderId="8" xfId="3" applyFill="1" applyBorder="1" applyAlignment="1"/>
    <xf numFmtId="0" fontId="4" fillId="3" borderId="49" xfId="4" applyFont="1" applyFill="1" applyBorder="1" applyAlignment="1">
      <alignment horizontal="left"/>
    </xf>
    <xf numFmtId="0" fontId="4" fillId="3" borderId="48" xfId="4" applyFont="1" applyFill="1" applyBorder="1" applyAlignment="1">
      <alignment horizontal="left"/>
    </xf>
    <xf numFmtId="0" fontId="6" fillId="3" borderId="48" xfId="4" applyFill="1" applyBorder="1" applyAlignment="1">
      <alignment horizontal="left"/>
    </xf>
    <xf numFmtId="0" fontId="6" fillId="3" borderId="56" xfId="4" applyFill="1" applyBorder="1" applyAlignment="1">
      <alignment horizontal="left"/>
    </xf>
    <xf numFmtId="0" fontId="4" fillId="3" borderId="29" xfId="0" applyFont="1" applyFill="1" applyBorder="1" applyAlignment="1">
      <alignment horizontal="left"/>
    </xf>
    <xf numFmtId="0" fontId="4" fillId="3" borderId="34" xfId="0" applyFont="1" applyFill="1" applyBorder="1" applyAlignment="1">
      <alignment horizontal="left"/>
    </xf>
    <xf numFmtId="0" fontId="4" fillId="3" borderId="28" xfId="0" applyFont="1" applyFill="1" applyBorder="1" applyAlignment="1">
      <alignment horizontal="left"/>
    </xf>
    <xf numFmtId="0" fontId="4" fillId="3" borderId="29" xfId="9" applyFont="1" applyFill="1" applyBorder="1" applyAlignment="1">
      <alignment horizontal="left"/>
    </xf>
    <xf numFmtId="0" fontId="4" fillId="3" borderId="34" xfId="9" applyFont="1" applyFill="1" applyBorder="1" applyAlignment="1">
      <alignment horizontal="left"/>
    </xf>
    <xf numFmtId="0" fontId="4" fillId="3" borderId="28" xfId="9" applyFont="1" applyFill="1" applyBorder="1" applyAlignment="1">
      <alignment horizontal="left"/>
    </xf>
    <xf numFmtId="0" fontId="4" fillId="3" borderId="6" xfId="9" applyFont="1" applyFill="1" applyBorder="1" applyAlignment="1">
      <alignment horizontal="left"/>
    </xf>
    <xf numFmtId="0" fontId="4" fillId="3" borderId="31" xfId="9" applyFont="1" applyFill="1" applyBorder="1" applyAlignment="1">
      <alignment horizontal="left"/>
    </xf>
    <xf numFmtId="0" fontId="4" fillId="3" borderId="8" xfId="9" applyFont="1" applyFill="1" applyBorder="1" applyAlignment="1">
      <alignment horizontal="left"/>
    </xf>
    <xf numFmtId="6" fontId="3" fillId="0" borderId="49" xfId="0" applyNumberFormat="1" applyFont="1" applyBorder="1" applyAlignment="1">
      <alignment horizontal="left" vertical="center" wrapText="1"/>
    </xf>
    <xf numFmtId="6" fontId="3" fillId="0" borderId="48" xfId="0" applyNumberFormat="1" applyFont="1" applyBorder="1" applyAlignment="1">
      <alignment horizontal="left" vertical="center" wrapText="1"/>
    </xf>
    <xf numFmtId="6" fontId="3" fillId="0" borderId="47" xfId="0" applyNumberFormat="1" applyFont="1" applyBorder="1" applyAlignment="1">
      <alignment horizontal="left" vertical="center" wrapText="1"/>
    </xf>
  </cellXfs>
  <cellStyles count="13">
    <cellStyle name="Bad" xfId="7" builtinId="27"/>
    <cellStyle name="Currency" xfId="6" builtinId="4"/>
    <cellStyle name="Currency 2" xfId="1" xr:uid="{00000000-0005-0000-0000-000003000000}"/>
    <cellStyle name="Currency 2 2" xfId="8" xr:uid="{7594CB50-9C83-47B5-8BDA-E3BEB628FE8E}"/>
    <cellStyle name="Hyperlink" xfId="2" builtinId="8"/>
    <cellStyle name="Normal" xfId="0" builtinId="0"/>
    <cellStyle name="Normal 2" xfId="3" xr:uid="{00000000-0005-0000-0000-000006000000}"/>
    <cellStyle name="Normal 2 2" xfId="4" xr:uid="{00000000-0005-0000-0000-000007000000}"/>
    <cellStyle name="Normal 3" xfId="5" xr:uid="{00000000-0005-0000-0000-000008000000}"/>
    <cellStyle name="Normal 3 2" xfId="9" xr:uid="{7CC35152-FE42-4B51-8722-40F539041148}"/>
    <cellStyle name="Normal 4" xfId="10" xr:uid="{15AF1FA7-A621-450A-A3E8-C076CE580F3E}"/>
    <cellStyle name="Normal 4 2" xfId="12" xr:uid="{F94B54A0-67E1-469E-B9A8-51198F465E35}"/>
    <cellStyle name="Normal_Section C2 - Forms (D-E)1 2" xfId="11" xr:uid="{66430F48-7BA2-46EE-8084-3B5020C405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olutions@enviroworld.ca" TargetMode="External"/><Relationship Id="rId13" Type="http://schemas.openxmlformats.org/officeDocument/2006/relationships/hyperlink" Target="mailto:sales@tgarb.com" TargetMode="External"/><Relationship Id="rId18" Type="http://schemas.openxmlformats.org/officeDocument/2006/relationships/hyperlink" Target="http://www.otto-usa.com/" TargetMode="External"/><Relationship Id="rId26" Type="http://schemas.openxmlformats.org/officeDocument/2006/relationships/hyperlink" Target="mailto:abyrne@rehrig.com" TargetMode="External"/><Relationship Id="rId3" Type="http://schemas.openxmlformats.org/officeDocument/2006/relationships/hyperlink" Target="mailto:matt.maes@cascadeng.com" TargetMode="External"/><Relationship Id="rId21" Type="http://schemas.openxmlformats.org/officeDocument/2006/relationships/hyperlink" Target="mailto:WMorin@wastequip.com" TargetMode="External"/><Relationship Id="rId7" Type="http://schemas.openxmlformats.org/officeDocument/2006/relationships/hyperlink" Target="mailto:aliciaf@buschsystems.com" TargetMode="External"/><Relationship Id="rId12" Type="http://schemas.openxmlformats.org/officeDocument/2006/relationships/hyperlink" Target="mailto:sales.nep126@gmail.com" TargetMode="External"/><Relationship Id="rId17" Type="http://schemas.openxmlformats.org/officeDocument/2006/relationships/hyperlink" Target="mailto:mark.brace@otto-usa.com" TargetMode="External"/><Relationship Id="rId25" Type="http://schemas.openxmlformats.org/officeDocument/2006/relationships/hyperlink" Target="http://www.rehrigpacific.com/" TargetMode="External"/><Relationship Id="rId2" Type="http://schemas.openxmlformats.org/officeDocument/2006/relationships/hyperlink" Target="http://www.cascadecartsolutions.com/" TargetMode="External"/><Relationship Id="rId16" Type="http://schemas.openxmlformats.org/officeDocument/2006/relationships/hyperlink" Target="https://schaeferwaste.com/" TargetMode="External"/><Relationship Id="rId20" Type="http://schemas.openxmlformats.org/officeDocument/2006/relationships/hyperlink" Target="http://www.bigbelly.com/" TargetMode="External"/><Relationship Id="rId1" Type="http://schemas.openxmlformats.org/officeDocument/2006/relationships/hyperlink" Target="http://www.buschsystems.com/" TargetMode="External"/><Relationship Id="rId6" Type="http://schemas.openxmlformats.org/officeDocument/2006/relationships/hyperlink" Target="http://www.orbiscorporation.com/" TargetMode="External"/><Relationship Id="rId11" Type="http://schemas.openxmlformats.org/officeDocument/2006/relationships/hyperlink" Target="mailto:carla.manzella@orbiscorporation.com" TargetMode="External"/><Relationship Id="rId24" Type="http://schemas.openxmlformats.org/officeDocument/2006/relationships/hyperlink" Target="mailto:doug@ecovisionenvironmental.com" TargetMode="External"/><Relationship Id="rId5" Type="http://schemas.openxmlformats.org/officeDocument/2006/relationships/hyperlink" Target="http://www.newenglandplastics.com/" TargetMode="External"/><Relationship Id="rId15" Type="http://schemas.openxmlformats.org/officeDocument/2006/relationships/hyperlink" Target="https://cleanriver.com/" TargetMode="External"/><Relationship Id="rId23" Type="http://schemas.openxmlformats.org/officeDocument/2006/relationships/hyperlink" Target="mailto:rodmuir@sympatico.ca" TargetMode="External"/><Relationship Id="rId10" Type="http://schemas.openxmlformats.org/officeDocument/2006/relationships/hyperlink" Target="http://www.enviroworld.us/" TargetMode="External"/><Relationship Id="rId19" Type="http://schemas.openxmlformats.org/officeDocument/2006/relationships/hyperlink" Target="mailto:egriffin@bigbelly.com" TargetMode="External"/><Relationship Id="rId4" Type="http://schemas.openxmlformats.org/officeDocument/2006/relationships/hyperlink" Target="http://www.greatamericanrainbarrel.com/" TargetMode="External"/><Relationship Id="rId9" Type="http://schemas.openxmlformats.org/officeDocument/2006/relationships/hyperlink" Target="mailto:travis.mcalister@ssi-schaefer.com" TargetMode="External"/><Relationship Id="rId14" Type="http://schemas.openxmlformats.org/officeDocument/2006/relationships/hyperlink" Target="mailto:michael.byrne@cleanriver.com" TargetMode="External"/><Relationship Id="rId22" Type="http://schemas.openxmlformats.org/officeDocument/2006/relationships/hyperlink" Target="mailto:Jim3@gogreensolutionsinc.com" TargetMode="External"/><Relationship Id="rId27"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workbookViewId="0">
      <selection activeCell="B17" sqref="B17"/>
    </sheetView>
  </sheetViews>
  <sheetFormatPr defaultRowHeight="14.5" x14ac:dyDescent="0.35"/>
  <cols>
    <col min="1" max="1" width="35.90625" customWidth="1"/>
    <col min="2" max="2" width="19" customWidth="1"/>
    <col min="3" max="3" width="35.36328125" customWidth="1"/>
    <col min="4" max="4" width="20.54296875" customWidth="1"/>
    <col min="5" max="5" width="14.36328125" customWidth="1"/>
    <col min="6" max="6" width="29.08984375" customWidth="1"/>
    <col min="25" max="25" width="10.90625" customWidth="1"/>
  </cols>
  <sheetData>
    <row r="1" spans="1:25" s="91" customFormat="1" x14ac:dyDescent="0.35">
      <c r="A1" s="90" t="s">
        <v>375</v>
      </c>
      <c r="G1" s="92"/>
    </row>
    <row r="2" spans="1:25" s="85" customFormat="1" ht="46.5" customHeight="1" x14ac:dyDescent="0.35">
      <c r="A2" s="604" t="s">
        <v>376</v>
      </c>
      <c r="B2" s="605"/>
      <c r="C2" s="605"/>
      <c r="D2" s="605"/>
      <c r="E2" s="605"/>
      <c r="F2" s="605"/>
      <c r="G2" s="606"/>
    </row>
    <row r="3" spans="1:25" s="95" customFormat="1" ht="17.25" customHeight="1" x14ac:dyDescent="0.35">
      <c r="A3" s="390" t="s">
        <v>848</v>
      </c>
      <c r="B3" s="93"/>
      <c r="C3" s="93"/>
      <c r="D3" s="93"/>
      <c r="E3" s="93"/>
      <c r="F3" s="93"/>
      <c r="G3" s="94"/>
    </row>
    <row r="4" spans="1:25" s="85" customFormat="1" ht="35.25" customHeight="1" x14ac:dyDescent="0.35">
      <c r="A4" s="604" t="s">
        <v>849</v>
      </c>
      <c r="B4" s="605"/>
      <c r="C4" s="605"/>
      <c r="D4" s="605"/>
      <c r="E4" s="605"/>
      <c r="F4" s="605"/>
      <c r="G4" s="606"/>
    </row>
    <row r="5" spans="1:25" s="89" customFormat="1" ht="25.5" customHeight="1" x14ac:dyDescent="0.35">
      <c r="A5" s="88" t="s">
        <v>298</v>
      </c>
      <c r="B5" s="88" t="s">
        <v>277</v>
      </c>
      <c r="C5" s="88" t="s">
        <v>299</v>
      </c>
      <c r="D5" s="88" t="s">
        <v>300</v>
      </c>
      <c r="E5" s="88" t="s">
        <v>301</v>
      </c>
      <c r="F5" s="88" t="s">
        <v>302</v>
      </c>
      <c r="G5" s="607" t="s">
        <v>294</v>
      </c>
      <c r="H5" s="608"/>
      <c r="I5" s="608"/>
      <c r="J5" s="608"/>
      <c r="K5" s="608"/>
      <c r="L5" s="608"/>
      <c r="M5" s="608"/>
      <c r="N5" s="608"/>
      <c r="O5" s="608"/>
      <c r="P5" s="608"/>
      <c r="Q5" s="608"/>
      <c r="R5" s="608"/>
      <c r="S5" s="608"/>
      <c r="T5" s="608"/>
      <c r="U5" s="608"/>
      <c r="V5" s="608"/>
      <c r="W5" s="608"/>
      <c r="X5" s="608"/>
      <c r="Y5" s="609"/>
    </row>
    <row r="6" spans="1:25" x14ac:dyDescent="0.35">
      <c r="A6" s="80" t="s">
        <v>1081</v>
      </c>
      <c r="B6" s="465" t="s">
        <v>1087</v>
      </c>
      <c r="C6" s="96" t="s">
        <v>1088</v>
      </c>
      <c r="D6" s="81" t="s">
        <v>1089</v>
      </c>
      <c r="E6" s="82" t="s">
        <v>1090</v>
      </c>
      <c r="F6" s="468" t="s">
        <v>1091</v>
      </c>
      <c r="G6" s="12" t="s">
        <v>850</v>
      </c>
      <c r="H6" s="12"/>
      <c r="I6" s="12"/>
      <c r="J6" s="86"/>
      <c r="K6" s="86"/>
      <c r="L6" s="86"/>
      <c r="M6" s="86"/>
      <c r="N6" s="86"/>
      <c r="O6" s="86"/>
      <c r="P6" s="86"/>
      <c r="Q6" s="86"/>
      <c r="R6" s="86"/>
      <c r="S6" s="86"/>
      <c r="T6" s="86"/>
      <c r="U6" s="86"/>
      <c r="V6" s="86"/>
      <c r="W6" s="86"/>
      <c r="X6" s="86"/>
      <c r="Y6" s="87"/>
    </row>
    <row r="7" spans="1:25" x14ac:dyDescent="0.35">
      <c r="A7" s="80" t="s">
        <v>278</v>
      </c>
      <c r="B7" s="465" t="s">
        <v>815</v>
      </c>
      <c r="C7" s="96" t="s">
        <v>816</v>
      </c>
      <c r="D7" s="81" t="s">
        <v>817</v>
      </c>
      <c r="E7" s="82" t="s">
        <v>280</v>
      </c>
      <c r="F7" s="466" t="s">
        <v>279</v>
      </c>
      <c r="G7" s="12" t="s">
        <v>814</v>
      </c>
      <c r="H7" s="12"/>
      <c r="I7" s="12"/>
      <c r="J7" s="86"/>
      <c r="K7" s="86"/>
      <c r="L7" s="86"/>
      <c r="M7" s="86"/>
      <c r="N7" s="86"/>
      <c r="O7" s="86"/>
      <c r="P7" s="86"/>
      <c r="Q7" s="86"/>
      <c r="R7" s="86"/>
      <c r="S7" s="86"/>
      <c r="T7" s="86"/>
      <c r="U7" s="86"/>
      <c r="V7" s="86"/>
      <c r="W7" s="86"/>
      <c r="X7" s="86"/>
      <c r="Y7" s="87"/>
    </row>
    <row r="8" spans="1:25" x14ac:dyDescent="0.35">
      <c r="A8" s="80" t="s">
        <v>85</v>
      </c>
      <c r="B8" s="467" t="s">
        <v>818</v>
      </c>
      <c r="C8" s="96" t="s">
        <v>820</v>
      </c>
      <c r="D8" s="81" t="s">
        <v>819</v>
      </c>
      <c r="E8" s="82" t="s">
        <v>282</v>
      </c>
      <c r="F8" s="466" t="s">
        <v>281</v>
      </c>
      <c r="G8" s="12" t="s">
        <v>295</v>
      </c>
      <c r="H8" s="12"/>
      <c r="I8" s="12"/>
      <c r="J8" s="86"/>
      <c r="K8" s="86"/>
      <c r="L8" s="86"/>
      <c r="M8" s="86"/>
      <c r="N8" s="86"/>
      <c r="O8" s="86"/>
      <c r="P8" s="86"/>
      <c r="Q8" s="86"/>
      <c r="R8" s="86"/>
      <c r="S8" s="86"/>
      <c r="T8" s="86"/>
      <c r="U8" s="86"/>
      <c r="V8" s="86"/>
      <c r="W8" s="86"/>
      <c r="X8" s="86"/>
      <c r="Y8" s="87"/>
    </row>
    <row r="9" spans="1:25" x14ac:dyDescent="0.35">
      <c r="A9" s="80" t="s">
        <v>825</v>
      </c>
      <c r="B9" s="467" t="s">
        <v>826</v>
      </c>
      <c r="C9" s="96" t="s">
        <v>829</v>
      </c>
      <c r="D9" s="81" t="s">
        <v>827</v>
      </c>
      <c r="E9" s="82" t="s">
        <v>828</v>
      </c>
      <c r="F9" s="468" t="s">
        <v>830</v>
      </c>
      <c r="G9" s="12" t="s">
        <v>850</v>
      </c>
      <c r="H9" s="12"/>
      <c r="I9" s="12"/>
      <c r="J9" s="86"/>
      <c r="K9" s="86"/>
      <c r="L9" s="86"/>
      <c r="M9" s="86"/>
      <c r="N9" s="86"/>
      <c r="O9" s="86"/>
      <c r="P9" s="86"/>
      <c r="Q9" s="86"/>
      <c r="R9" s="86"/>
      <c r="S9" s="86"/>
      <c r="T9" s="86"/>
      <c r="U9" s="86"/>
      <c r="V9" s="86"/>
      <c r="W9" s="86"/>
      <c r="X9" s="86"/>
      <c r="Y9" s="87"/>
    </row>
    <row r="10" spans="1:25" x14ac:dyDescent="0.35">
      <c r="A10" s="495" t="s">
        <v>1526</v>
      </c>
      <c r="B10" s="511" t="s">
        <v>1527</v>
      </c>
      <c r="C10" s="497" t="s">
        <v>1528</v>
      </c>
      <c r="D10" s="81" t="s">
        <v>1529</v>
      </c>
      <c r="E10" s="82" t="s">
        <v>1530</v>
      </c>
      <c r="F10" s="480" t="s">
        <v>1531</v>
      </c>
      <c r="G10" s="481" t="s">
        <v>1532</v>
      </c>
      <c r="H10" s="12"/>
      <c r="I10" s="12"/>
      <c r="J10" s="86"/>
      <c r="K10" s="86"/>
      <c r="L10" s="86"/>
      <c r="M10" s="86"/>
      <c r="N10" s="86"/>
      <c r="O10" s="86"/>
      <c r="P10" s="86"/>
      <c r="Q10" s="86"/>
      <c r="R10" s="86"/>
      <c r="S10" s="86"/>
      <c r="T10" s="86"/>
      <c r="U10" s="86"/>
      <c r="V10" s="86"/>
      <c r="W10" s="86"/>
      <c r="X10" s="86"/>
      <c r="Y10" s="87"/>
    </row>
    <row r="11" spans="1:25" ht="26.5" thickBot="1" x14ac:dyDescent="0.4">
      <c r="A11" s="80" t="s">
        <v>270</v>
      </c>
      <c r="B11" s="83" t="s">
        <v>821</v>
      </c>
      <c r="C11" s="96" t="s">
        <v>823</v>
      </c>
      <c r="D11" s="81" t="s">
        <v>822</v>
      </c>
      <c r="E11" s="82" t="s">
        <v>284</v>
      </c>
      <c r="F11" s="468" t="s">
        <v>283</v>
      </c>
      <c r="G11" s="469" t="s">
        <v>824</v>
      </c>
      <c r="H11" s="12"/>
      <c r="I11" s="12"/>
      <c r="J11" s="86"/>
      <c r="K11" s="86"/>
      <c r="L11" s="86"/>
      <c r="M11" s="86"/>
      <c r="N11" s="86"/>
      <c r="O11" s="86"/>
      <c r="P11" s="86"/>
      <c r="Q11" s="86"/>
      <c r="R11" s="86"/>
      <c r="S11" s="86"/>
      <c r="T11" s="86"/>
      <c r="U11" s="86"/>
      <c r="V11" s="86"/>
      <c r="W11" s="86"/>
      <c r="X11" s="86"/>
      <c r="Y11" s="87"/>
    </row>
    <row r="12" spans="1:25" ht="15" thickBot="1" x14ac:dyDescent="0.4">
      <c r="A12" s="479" t="s">
        <v>1487</v>
      </c>
      <c r="B12" s="496" t="s">
        <v>1488</v>
      </c>
      <c r="C12" s="497" t="s">
        <v>1489</v>
      </c>
      <c r="D12" s="499" t="s">
        <v>1493</v>
      </c>
      <c r="E12" s="500" t="s">
        <v>1490</v>
      </c>
      <c r="F12" s="480" t="s">
        <v>1491</v>
      </c>
      <c r="G12" s="498" t="s">
        <v>1492</v>
      </c>
      <c r="H12" s="12"/>
      <c r="I12" s="12"/>
      <c r="J12" s="86"/>
      <c r="K12" s="86"/>
      <c r="L12" s="86"/>
      <c r="M12" s="86"/>
      <c r="N12" s="86"/>
      <c r="O12" s="86"/>
      <c r="P12" s="86"/>
      <c r="Q12" s="86"/>
      <c r="R12" s="86"/>
      <c r="S12" s="86"/>
      <c r="T12" s="86"/>
      <c r="U12" s="86"/>
      <c r="V12" s="86"/>
      <c r="W12" s="86"/>
      <c r="X12" s="86"/>
      <c r="Y12" s="87"/>
    </row>
    <row r="13" spans="1:25" x14ac:dyDescent="0.35">
      <c r="A13" s="389" t="s">
        <v>272</v>
      </c>
      <c r="B13" s="466" t="s">
        <v>286</v>
      </c>
      <c r="C13" s="96" t="s">
        <v>318</v>
      </c>
      <c r="D13" s="81" t="s">
        <v>831</v>
      </c>
      <c r="E13" s="82" t="s">
        <v>287</v>
      </c>
      <c r="F13" s="466" t="s">
        <v>285</v>
      </c>
      <c r="G13" s="12" t="s">
        <v>296</v>
      </c>
      <c r="H13" s="12"/>
      <c r="I13" s="12"/>
      <c r="J13" s="86"/>
      <c r="K13" s="86"/>
      <c r="L13" s="86"/>
      <c r="M13" s="86"/>
      <c r="N13" s="86"/>
      <c r="O13" s="86"/>
      <c r="P13" s="86"/>
      <c r="Q13" s="86"/>
      <c r="R13" s="86"/>
      <c r="S13" s="86"/>
      <c r="T13" s="86"/>
      <c r="U13" s="86"/>
      <c r="V13" s="86"/>
      <c r="W13" s="86"/>
      <c r="X13" s="86"/>
      <c r="Y13" s="87"/>
    </row>
    <row r="14" spans="1:25" x14ac:dyDescent="0.35">
      <c r="A14" s="80" t="s">
        <v>288</v>
      </c>
      <c r="B14" s="466" t="s">
        <v>832</v>
      </c>
      <c r="C14" s="112" t="s">
        <v>833</v>
      </c>
      <c r="D14" s="81" t="s">
        <v>834</v>
      </c>
      <c r="E14" s="82" t="s">
        <v>290</v>
      </c>
      <c r="F14" s="466" t="s">
        <v>289</v>
      </c>
      <c r="G14" s="12" t="s">
        <v>297</v>
      </c>
      <c r="H14" s="12"/>
      <c r="I14" s="12"/>
      <c r="J14" s="86"/>
      <c r="K14" s="86"/>
      <c r="L14" s="86"/>
      <c r="M14" s="86"/>
      <c r="N14" s="86"/>
      <c r="O14" s="86"/>
      <c r="P14" s="86"/>
      <c r="Q14" s="86"/>
      <c r="R14" s="86"/>
      <c r="S14" s="86"/>
      <c r="T14" s="86"/>
      <c r="U14" s="86"/>
      <c r="V14" s="86"/>
      <c r="W14" s="86"/>
      <c r="X14" s="86"/>
      <c r="Y14" s="87"/>
    </row>
    <row r="15" spans="1:25" x14ac:dyDescent="0.35">
      <c r="A15" s="80" t="s">
        <v>291</v>
      </c>
      <c r="B15" s="466" t="s">
        <v>835</v>
      </c>
      <c r="C15" s="112" t="s">
        <v>836</v>
      </c>
      <c r="D15" s="81" t="s">
        <v>837</v>
      </c>
      <c r="E15" s="82" t="s">
        <v>838</v>
      </c>
      <c r="F15" s="466" t="s">
        <v>292</v>
      </c>
      <c r="G15" s="12" t="s">
        <v>839</v>
      </c>
      <c r="H15" s="12"/>
      <c r="I15" s="12"/>
      <c r="J15" s="86"/>
      <c r="K15" s="86"/>
      <c r="L15" s="86"/>
      <c r="M15" s="86"/>
      <c r="N15" s="86"/>
      <c r="O15" s="86"/>
      <c r="P15" s="86"/>
      <c r="Q15" s="86"/>
      <c r="R15" s="86"/>
      <c r="S15" s="86"/>
      <c r="T15" s="86"/>
      <c r="U15" s="86"/>
      <c r="V15" s="86"/>
      <c r="W15" s="86"/>
      <c r="X15" s="86"/>
      <c r="Y15" s="87"/>
    </row>
    <row r="16" spans="1:25" x14ac:dyDescent="0.35">
      <c r="A16" s="80" t="s">
        <v>858</v>
      </c>
      <c r="B16" s="466" t="s">
        <v>1082</v>
      </c>
      <c r="C16" s="112" t="s">
        <v>1083</v>
      </c>
      <c r="D16" s="81" t="s">
        <v>1084</v>
      </c>
      <c r="E16" s="82" t="s">
        <v>1085</v>
      </c>
      <c r="F16" s="468" t="s">
        <v>1086</v>
      </c>
      <c r="G16" s="12" t="s">
        <v>881</v>
      </c>
      <c r="H16" s="12"/>
      <c r="I16" s="12"/>
      <c r="J16" s="86"/>
      <c r="K16" s="86"/>
      <c r="L16" s="86"/>
      <c r="M16" s="86"/>
      <c r="N16" s="86"/>
      <c r="O16" s="86"/>
      <c r="P16" s="86"/>
      <c r="Q16" s="86"/>
      <c r="R16" s="86"/>
      <c r="S16" s="86"/>
      <c r="T16" s="86"/>
      <c r="U16" s="86"/>
      <c r="V16" s="86"/>
      <c r="W16" s="86"/>
      <c r="X16" s="86"/>
      <c r="Y16" s="87"/>
    </row>
    <row r="17" spans="1:25" x14ac:dyDescent="0.35">
      <c r="A17" s="80" t="s">
        <v>46</v>
      </c>
      <c r="B17" s="83" t="s">
        <v>1624</v>
      </c>
      <c r="C17" s="96" t="s">
        <v>1625</v>
      </c>
      <c r="D17" s="83" t="s">
        <v>1626</v>
      </c>
      <c r="E17" s="83" t="s">
        <v>840</v>
      </c>
      <c r="F17" s="466" t="s">
        <v>293</v>
      </c>
      <c r="G17" s="469" t="s">
        <v>841</v>
      </c>
      <c r="H17" s="12"/>
      <c r="I17" s="12"/>
      <c r="J17" s="86"/>
      <c r="K17" s="86"/>
      <c r="L17" s="86"/>
      <c r="M17" s="86"/>
      <c r="N17" s="86"/>
      <c r="O17" s="86"/>
      <c r="P17" s="86"/>
      <c r="Q17" s="86"/>
      <c r="R17" s="86"/>
      <c r="S17" s="86"/>
      <c r="T17" s="86"/>
      <c r="U17" s="86"/>
      <c r="V17" s="86"/>
      <c r="W17" s="86"/>
      <c r="X17" s="86"/>
      <c r="Y17" s="87"/>
    </row>
    <row r="18" spans="1:25" x14ac:dyDescent="0.35">
      <c r="A18" s="80" t="s">
        <v>556</v>
      </c>
      <c r="B18" s="465" t="s">
        <v>842</v>
      </c>
      <c r="C18" s="96" t="s">
        <v>844</v>
      </c>
      <c r="D18" s="81" t="s">
        <v>843</v>
      </c>
      <c r="E18" s="83" t="s">
        <v>845</v>
      </c>
      <c r="F18" s="468" t="s">
        <v>846</v>
      </c>
      <c r="G18" s="12" t="s">
        <v>847</v>
      </c>
      <c r="H18" s="86"/>
    </row>
    <row r="19" spans="1:25" x14ac:dyDescent="0.35">
      <c r="A19" s="80" t="s">
        <v>1520</v>
      </c>
      <c r="B19" t="s">
        <v>1521</v>
      </c>
      <c r="C19" s="96" t="s">
        <v>1523</v>
      </c>
      <c r="D19" t="s">
        <v>1522</v>
      </c>
      <c r="E19" s="510"/>
      <c r="F19" t="s">
        <v>1524</v>
      </c>
      <c r="G19" s="481" t="s">
        <v>1525</v>
      </c>
      <c r="H19" s="394"/>
    </row>
    <row r="20" spans="1:25" ht="26.5" x14ac:dyDescent="0.35">
      <c r="A20" s="479" t="s">
        <v>1093</v>
      </c>
      <c r="B20" t="s">
        <v>1095</v>
      </c>
      <c r="C20" s="96" t="s">
        <v>1096</v>
      </c>
      <c r="D20" s="81" t="s">
        <v>1097</v>
      </c>
      <c r="E20" s="83" t="s">
        <v>1098</v>
      </c>
      <c r="F20" s="480" t="s">
        <v>1094</v>
      </c>
      <c r="G20" s="481" t="s">
        <v>1480</v>
      </c>
    </row>
  </sheetData>
  <mergeCells count="3">
    <mergeCell ref="A2:G2"/>
    <mergeCell ref="A4:G4"/>
    <mergeCell ref="G5:Y5"/>
  </mergeCells>
  <hyperlinks>
    <hyperlink ref="F7" r:id="rId1" xr:uid="{00000000-0004-0000-0000-000000000000}"/>
    <hyperlink ref="F8" r:id="rId2" display="http://www.cascadecartsolutions.com/" xr:uid="{00000000-0004-0000-0000-000002000000}"/>
    <hyperlink ref="C8" r:id="rId3" xr:uid="{00000000-0004-0000-0000-000004000000}"/>
    <hyperlink ref="F13" r:id="rId4" display="http://www.greatamericanrainbarrel.com/" xr:uid="{00000000-0004-0000-0000-000006000000}"/>
    <hyperlink ref="F14" r:id="rId5" xr:uid="{00000000-0004-0000-0000-000008000000}"/>
    <hyperlink ref="F15" r:id="rId6" xr:uid="{00000000-0004-0000-0000-000009000000}"/>
    <hyperlink ref="C7" r:id="rId7" xr:uid="{00000000-0004-0000-0000-00000B000000}"/>
    <hyperlink ref="C11" r:id="rId8" display="solutions@enviroworld.ca" xr:uid="{00000000-0004-0000-0000-00000C000000}"/>
    <hyperlink ref="C18" r:id="rId9" xr:uid="{00000000-0004-0000-0000-00000E000000}"/>
    <hyperlink ref="F11" r:id="rId10" xr:uid="{00000000-0004-0000-0000-000010000000}"/>
    <hyperlink ref="C15" r:id="rId11" xr:uid="{00000000-0004-0000-0000-000011000000}"/>
    <hyperlink ref="C14" r:id="rId12" xr:uid="{00000000-0004-0000-0000-000012000000}"/>
    <hyperlink ref="C13" r:id="rId13" xr:uid="{00000000-0004-0000-0000-000013000000}"/>
    <hyperlink ref="C9" r:id="rId14" xr:uid="{0D41FA79-A433-463A-B70D-1E077B44C793}"/>
    <hyperlink ref="F9" r:id="rId15" xr:uid="{7690C7EB-9A63-4585-8C20-E780A0FA2D24}"/>
    <hyperlink ref="F18" r:id="rId16" xr:uid="{86FD7003-D57F-44E3-86C4-7E73096361D6}"/>
    <hyperlink ref="C16" r:id="rId17" xr:uid="{BE207F15-8186-4258-86AD-F468B073B936}"/>
    <hyperlink ref="F16" r:id="rId18" xr:uid="{997E7592-CC78-4ED0-B38C-02384BCD2BAC}"/>
    <hyperlink ref="C6" r:id="rId19" xr:uid="{5F6320D2-B696-42F7-9726-E125D3FEB3A5}"/>
    <hyperlink ref="F6" r:id="rId20" xr:uid="{3AB2229E-0279-4B68-B56D-354561EDDE20}"/>
    <hyperlink ref="C20" r:id="rId21" xr:uid="{87CDA1CC-785B-4DB7-A640-480FF72530F7}"/>
    <hyperlink ref="C12" r:id="rId22" xr:uid="{B8825236-4F53-4E31-B99C-39183A5132FA}"/>
    <hyperlink ref="C19" r:id="rId23" xr:uid="{60F30E0F-EEF7-4BD6-8F30-69EE8F585E5A}"/>
    <hyperlink ref="C10" r:id="rId24" xr:uid="{B2AEAAB2-460C-4200-A683-FA29A5CA23C1}"/>
    <hyperlink ref="F17" r:id="rId25" xr:uid="{00000000-0004-0000-0000-00000A000000}"/>
    <hyperlink ref="C17" r:id="rId26" display="abyrne@rehrig.com" xr:uid="{00000000-0004-0000-0000-000003000000}"/>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
  <sheetViews>
    <sheetView workbookViewId="0">
      <selection activeCell="J11" sqref="J11"/>
    </sheetView>
  </sheetViews>
  <sheetFormatPr defaultRowHeight="14.5" x14ac:dyDescent="0.35"/>
  <cols>
    <col min="1" max="1" width="22.36328125" customWidth="1"/>
    <col min="2" max="2" width="11.54296875" customWidth="1"/>
    <col min="7" max="7" width="10.453125" customWidth="1"/>
  </cols>
  <sheetData>
    <row r="1" spans="1:16" ht="20" x14ac:dyDescent="0.4">
      <c r="A1" s="1" t="s">
        <v>390</v>
      </c>
      <c r="B1" s="35"/>
      <c r="C1" s="35"/>
      <c r="D1" s="35"/>
      <c r="E1" s="35"/>
      <c r="F1" s="35"/>
      <c r="G1" s="35"/>
      <c r="H1" s="35"/>
      <c r="I1" s="35"/>
      <c r="J1" s="35"/>
    </row>
    <row r="2" spans="1:16" x14ac:dyDescent="0.35">
      <c r="A2" s="13" t="s">
        <v>143</v>
      </c>
      <c r="B2" s="13"/>
      <c r="C2" s="13"/>
      <c r="D2" s="13"/>
      <c r="E2" s="13"/>
      <c r="F2" s="13"/>
      <c r="G2" s="13"/>
      <c r="H2" s="13"/>
      <c r="I2" s="13"/>
      <c r="J2" s="13"/>
    </row>
    <row r="3" spans="1:16" ht="15" thickBot="1" x14ac:dyDescent="0.4">
      <c r="A3" t="s">
        <v>303</v>
      </c>
    </row>
    <row r="4" spans="1:16" ht="15" thickBot="1" x14ac:dyDescent="0.4">
      <c r="A4" s="410" t="s">
        <v>1</v>
      </c>
      <c r="B4" s="694" t="s">
        <v>248</v>
      </c>
      <c r="C4" s="695"/>
      <c r="D4" s="695"/>
      <c r="E4" s="695"/>
      <c r="F4" s="696"/>
      <c r="G4" s="696"/>
      <c r="H4" s="696"/>
      <c r="I4" s="696"/>
      <c r="J4" s="696"/>
      <c r="K4" s="696"/>
      <c r="L4" s="696"/>
      <c r="M4" s="697"/>
    </row>
    <row r="5" spans="1:16" ht="53.5" x14ac:dyDescent="0.35">
      <c r="A5" s="14" t="s">
        <v>4</v>
      </c>
      <c r="B5" s="15" t="s">
        <v>3</v>
      </c>
      <c r="C5" s="16" t="s">
        <v>4</v>
      </c>
      <c r="D5" s="16" t="s">
        <v>5</v>
      </c>
      <c r="E5" s="16" t="s">
        <v>313</v>
      </c>
      <c r="F5" s="16" t="s">
        <v>6</v>
      </c>
      <c r="G5" s="16" t="s">
        <v>249</v>
      </c>
      <c r="H5" s="17" t="s">
        <v>250</v>
      </c>
      <c r="I5" s="16" t="s">
        <v>227</v>
      </c>
      <c r="J5" s="16" t="s">
        <v>56</v>
      </c>
      <c r="K5" s="16" t="s">
        <v>228</v>
      </c>
      <c r="L5" s="15" t="s">
        <v>14</v>
      </c>
      <c r="M5" s="15" t="s">
        <v>15</v>
      </c>
      <c r="N5" s="18" t="s">
        <v>16</v>
      </c>
    </row>
    <row r="6" spans="1:16" ht="26.5" x14ac:dyDescent="0.35">
      <c r="A6" s="19" t="s">
        <v>251</v>
      </c>
      <c r="B6" s="50" t="s">
        <v>252</v>
      </c>
      <c r="C6" s="51" t="s">
        <v>253</v>
      </c>
      <c r="D6" s="52" t="s">
        <v>254</v>
      </c>
      <c r="E6" s="52" t="s">
        <v>314</v>
      </c>
      <c r="F6" s="52" t="s">
        <v>255</v>
      </c>
      <c r="G6" s="53" t="s">
        <v>1621</v>
      </c>
      <c r="H6" s="603">
        <v>58</v>
      </c>
      <c r="I6" s="434">
        <v>58</v>
      </c>
      <c r="J6" s="53" t="s">
        <v>256</v>
      </c>
      <c r="K6" s="53" t="s">
        <v>256</v>
      </c>
      <c r="L6" s="54">
        <v>0.5</v>
      </c>
      <c r="M6" s="54">
        <v>1</v>
      </c>
      <c r="N6" s="55">
        <v>30</v>
      </c>
    </row>
    <row r="7" spans="1:16" ht="26.5" x14ac:dyDescent="0.35">
      <c r="A7" s="19" t="s">
        <v>257</v>
      </c>
      <c r="B7" s="50" t="s">
        <v>252</v>
      </c>
      <c r="C7" s="51" t="s">
        <v>253</v>
      </c>
      <c r="D7" s="52" t="s">
        <v>258</v>
      </c>
      <c r="E7" s="52" t="s">
        <v>315</v>
      </c>
      <c r="F7" s="52" t="s">
        <v>255</v>
      </c>
      <c r="G7" s="53" t="s">
        <v>391</v>
      </c>
      <c r="H7" s="603">
        <v>65</v>
      </c>
      <c r="I7" s="434">
        <v>65</v>
      </c>
      <c r="J7" s="53" t="s">
        <v>256</v>
      </c>
      <c r="K7" s="53" t="s">
        <v>256</v>
      </c>
      <c r="L7" s="54">
        <v>0.5</v>
      </c>
      <c r="M7" s="54">
        <v>1</v>
      </c>
      <c r="N7" s="55">
        <v>30</v>
      </c>
    </row>
    <row r="8" spans="1:16" ht="26.5" x14ac:dyDescent="0.35">
      <c r="A8" s="19" t="s">
        <v>259</v>
      </c>
      <c r="B8" s="50" t="s">
        <v>252</v>
      </c>
      <c r="C8" s="51" t="s">
        <v>253</v>
      </c>
      <c r="D8" s="52" t="s">
        <v>260</v>
      </c>
      <c r="E8" s="52" t="s">
        <v>316</v>
      </c>
      <c r="F8" s="52" t="s">
        <v>255</v>
      </c>
      <c r="G8" s="53" t="s">
        <v>1622</v>
      </c>
      <c r="H8" s="603">
        <v>70</v>
      </c>
      <c r="I8" s="434">
        <v>70</v>
      </c>
      <c r="J8" s="53" t="s">
        <v>256</v>
      </c>
      <c r="K8" s="53" t="s">
        <v>256</v>
      </c>
      <c r="L8" s="54">
        <v>0.5</v>
      </c>
      <c r="M8" s="54">
        <v>1</v>
      </c>
      <c r="N8" s="55">
        <v>30</v>
      </c>
    </row>
    <row r="9" spans="1:16" ht="26.5" x14ac:dyDescent="0.35">
      <c r="A9" s="19" t="s">
        <v>261</v>
      </c>
      <c r="B9" s="50" t="s">
        <v>252</v>
      </c>
      <c r="C9" s="51" t="s">
        <v>253</v>
      </c>
      <c r="D9" s="52" t="s">
        <v>260</v>
      </c>
      <c r="E9" s="52" t="s">
        <v>316</v>
      </c>
      <c r="F9" s="52" t="s">
        <v>255</v>
      </c>
      <c r="G9" s="53" t="s">
        <v>1622</v>
      </c>
      <c r="H9" s="603">
        <v>70</v>
      </c>
      <c r="I9" s="434">
        <v>70</v>
      </c>
      <c r="J9" s="53" t="s">
        <v>256</v>
      </c>
      <c r="K9" s="53" t="s">
        <v>256</v>
      </c>
      <c r="L9" s="54">
        <v>0.5</v>
      </c>
      <c r="M9" s="54">
        <v>1</v>
      </c>
      <c r="N9" s="55">
        <v>30</v>
      </c>
    </row>
    <row r="10" spans="1:16" ht="26" x14ac:dyDescent="0.35">
      <c r="A10" s="98" t="s">
        <v>392</v>
      </c>
      <c r="B10" s="56"/>
      <c r="C10" s="57"/>
      <c r="D10" s="57"/>
      <c r="E10" s="57"/>
      <c r="F10" s="57"/>
      <c r="G10" s="58" t="s">
        <v>262</v>
      </c>
      <c r="H10" s="58" t="s">
        <v>262</v>
      </c>
      <c r="I10" s="58" t="s">
        <v>262</v>
      </c>
      <c r="J10" s="58" t="s">
        <v>256</v>
      </c>
      <c r="K10" s="58" t="s">
        <v>256</v>
      </c>
      <c r="L10" s="59"/>
      <c r="M10" s="59"/>
      <c r="N10" s="60" t="s">
        <v>256</v>
      </c>
    </row>
    <row r="11" spans="1:16" ht="39" thickBot="1" x14ac:dyDescent="0.4">
      <c r="A11" s="104" t="s">
        <v>393</v>
      </c>
      <c r="B11" s="61" t="s">
        <v>252</v>
      </c>
      <c r="C11" s="62" t="s">
        <v>253</v>
      </c>
      <c r="D11" s="62" t="s">
        <v>263</v>
      </c>
      <c r="E11" s="62"/>
      <c r="F11" s="62"/>
      <c r="G11" s="111" t="s">
        <v>1623</v>
      </c>
      <c r="H11" s="111" t="s">
        <v>1623</v>
      </c>
      <c r="I11" s="111" t="s">
        <v>1623</v>
      </c>
      <c r="J11" s="63" t="s">
        <v>256</v>
      </c>
      <c r="K11" s="63" t="s">
        <v>256</v>
      </c>
      <c r="L11" s="64"/>
      <c r="M11" s="64"/>
      <c r="N11" s="65" t="s">
        <v>256</v>
      </c>
    </row>
    <row r="12" spans="1:16" ht="15" thickBot="1" x14ac:dyDescent="0.4"/>
    <row r="13" spans="1:16" ht="15" thickBot="1" x14ac:dyDescent="0.4">
      <c r="A13" s="408" t="s">
        <v>1</v>
      </c>
      <c r="B13" s="610" t="s">
        <v>35</v>
      </c>
      <c r="C13" s="611"/>
      <c r="D13" s="611"/>
      <c r="E13" s="611"/>
      <c r="F13" s="611"/>
      <c r="G13" s="611"/>
      <c r="H13" s="611"/>
      <c r="I13" s="612"/>
    </row>
    <row r="14" spans="1:16" ht="53.5" x14ac:dyDescent="0.35">
      <c r="A14" s="14" t="s">
        <v>4</v>
      </c>
      <c r="B14" s="15" t="s">
        <v>3</v>
      </c>
      <c r="C14" s="16" t="s">
        <v>4</v>
      </c>
      <c r="D14" s="16" t="s">
        <v>5</v>
      </c>
      <c r="E14" s="16" t="s">
        <v>313</v>
      </c>
      <c r="F14" s="16" t="s">
        <v>6</v>
      </c>
      <c r="G14" s="16" t="s">
        <v>249</v>
      </c>
      <c r="H14" s="17" t="s">
        <v>250</v>
      </c>
      <c r="I14" s="16" t="s">
        <v>227</v>
      </c>
      <c r="J14" s="16" t="s">
        <v>56</v>
      </c>
      <c r="K14" s="16" t="s">
        <v>228</v>
      </c>
      <c r="L14" s="15" t="s">
        <v>14</v>
      </c>
      <c r="M14" s="15" t="s">
        <v>15</v>
      </c>
      <c r="N14" s="18" t="s">
        <v>16</v>
      </c>
      <c r="O14" s="8" t="s">
        <v>17</v>
      </c>
      <c r="P14" s="33" t="s">
        <v>18</v>
      </c>
    </row>
    <row r="15" spans="1:16" ht="26.5" x14ac:dyDescent="0.35">
      <c r="A15" s="19" t="s">
        <v>251</v>
      </c>
      <c r="B15" s="50" t="s">
        <v>20</v>
      </c>
      <c r="C15" s="51" t="s">
        <v>264</v>
      </c>
      <c r="D15" s="52" t="s">
        <v>264</v>
      </c>
      <c r="E15" s="52" t="s">
        <v>317</v>
      </c>
      <c r="F15" s="145" t="s">
        <v>21</v>
      </c>
      <c r="G15" s="146">
        <v>54.46</v>
      </c>
      <c r="H15" s="146">
        <v>50.96</v>
      </c>
      <c r="I15" s="146">
        <v>47.96</v>
      </c>
      <c r="J15" s="146">
        <v>47.96</v>
      </c>
      <c r="K15" s="146">
        <v>47.96</v>
      </c>
      <c r="L15" s="147">
        <v>0.65</v>
      </c>
      <c r="M15" s="147">
        <v>0.65</v>
      </c>
      <c r="N15" s="148">
        <v>20</v>
      </c>
      <c r="O15" s="349">
        <v>43.9</v>
      </c>
      <c r="P15" s="149">
        <v>1425</v>
      </c>
    </row>
    <row r="16" spans="1:16" ht="26" x14ac:dyDescent="0.35">
      <c r="A16" s="97" t="s">
        <v>222</v>
      </c>
      <c r="B16" s="20" t="s">
        <v>20</v>
      </c>
      <c r="C16" s="20" t="s">
        <v>155</v>
      </c>
      <c r="D16" s="20" t="s">
        <v>155</v>
      </c>
      <c r="E16" s="20"/>
      <c r="F16" s="47"/>
      <c r="G16" s="47"/>
      <c r="H16" s="22">
        <v>250</v>
      </c>
      <c r="I16" s="22">
        <v>250</v>
      </c>
      <c r="J16" s="22">
        <v>250</v>
      </c>
      <c r="K16" s="53"/>
      <c r="L16" s="54"/>
      <c r="M16" s="54"/>
      <c r="N16" s="55"/>
      <c r="O16" s="11" t="s">
        <v>265</v>
      </c>
    </row>
    <row r="18" spans="1:14" ht="15" thickBot="1" x14ac:dyDescent="0.4">
      <c r="A18" s="495" t="s">
        <v>1</v>
      </c>
      <c r="B18" s="698" t="s">
        <v>1483</v>
      </c>
      <c r="C18" s="699"/>
      <c r="D18" s="699"/>
      <c r="E18" s="699"/>
      <c r="F18" s="699"/>
      <c r="G18" s="699"/>
      <c r="H18" s="699"/>
      <c r="I18" s="699"/>
      <c r="J18" s="699"/>
      <c r="K18" s="699"/>
      <c r="L18" s="699"/>
      <c r="M18" s="700"/>
    </row>
    <row r="19" spans="1:14" ht="53.5" x14ac:dyDescent="0.35">
      <c r="A19" s="14" t="s">
        <v>4</v>
      </c>
      <c r="B19" s="15" t="s">
        <v>3</v>
      </c>
      <c r="C19" s="16" t="s">
        <v>4</v>
      </c>
      <c r="D19" s="16" t="s">
        <v>5</v>
      </c>
      <c r="E19" s="16" t="s">
        <v>313</v>
      </c>
      <c r="F19" s="16" t="s">
        <v>6</v>
      </c>
      <c r="G19" s="16" t="s">
        <v>225</v>
      </c>
      <c r="H19" s="17" t="s">
        <v>226</v>
      </c>
      <c r="I19" s="16" t="s">
        <v>227</v>
      </c>
      <c r="J19" s="16" t="s">
        <v>56</v>
      </c>
      <c r="K19" s="16" t="s">
        <v>228</v>
      </c>
      <c r="L19" s="15" t="s">
        <v>14</v>
      </c>
      <c r="M19" s="15" t="s">
        <v>15</v>
      </c>
      <c r="N19" s="18" t="s">
        <v>16</v>
      </c>
    </row>
    <row r="20" spans="1:14" ht="32.5" x14ac:dyDescent="0.35">
      <c r="A20" s="19" t="s">
        <v>1484</v>
      </c>
      <c r="B20" s="50" t="s">
        <v>1481</v>
      </c>
      <c r="C20" s="20" t="s">
        <v>1485</v>
      </c>
      <c r="D20" s="52" t="s">
        <v>1482</v>
      </c>
      <c r="E20" s="21" t="s">
        <v>1486</v>
      </c>
      <c r="F20" s="52"/>
      <c r="G20" s="53">
        <v>165</v>
      </c>
      <c r="H20" s="53">
        <v>145</v>
      </c>
      <c r="I20" s="53">
        <v>142</v>
      </c>
      <c r="J20" s="53">
        <v>140</v>
      </c>
      <c r="K20" s="53"/>
      <c r="L20" s="54">
        <v>0.7</v>
      </c>
      <c r="M20" s="54">
        <v>1</v>
      </c>
      <c r="N20" s="55"/>
    </row>
  </sheetData>
  <mergeCells count="3">
    <mergeCell ref="B4:M4"/>
    <mergeCell ref="B13:I13"/>
    <mergeCell ref="B18:M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7"/>
  <sheetViews>
    <sheetView topLeftCell="B13" zoomScaleNormal="100" workbookViewId="0">
      <selection activeCell="Q16" sqref="Q16"/>
    </sheetView>
  </sheetViews>
  <sheetFormatPr defaultRowHeight="14.5" x14ac:dyDescent="0.35"/>
  <cols>
    <col min="1" max="1" width="26.81640625" customWidth="1"/>
    <col min="2" max="2" width="12" customWidth="1"/>
    <col min="3" max="3" width="23.36328125" customWidth="1"/>
    <col min="4" max="4" width="11" customWidth="1"/>
    <col min="7" max="7" width="13.54296875" customWidth="1"/>
    <col min="8" max="8" width="17.54296875" customWidth="1"/>
    <col min="9" max="9" width="15" customWidth="1"/>
    <col min="10" max="10" width="13.90625" customWidth="1"/>
    <col min="11" max="11" width="15.6328125" customWidth="1"/>
  </cols>
  <sheetData>
    <row r="1" spans="1:17" ht="20" x14ac:dyDescent="0.4">
      <c r="A1" s="1" t="s">
        <v>398</v>
      </c>
      <c r="B1" s="35"/>
      <c r="C1" s="35"/>
      <c r="D1" s="35"/>
      <c r="E1" s="35"/>
      <c r="F1" s="35"/>
      <c r="G1" s="35"/>
      <c r="H1" s="35"/>
      <c r="I1" s="35"/>
      <c r="J1" s="2"/>
      <c r="K1" s="2"/>
    </row>
    <row r="2" spans="1:17" x14ac:dyDescent="0.35">
      <c r="A2" s="13" t="s">
        <v>143</v>
      </c>
      <c r="B2" s="13"/>
      <c r="C2" s="13"/>
      <c r="D2" s="13"/>
      <c r="E2" s="13"/>
      <c r="F2" s="13"/>
      <c r="G2" s="13"/>
      <c r="H2" s="13"/>
      <c r="I2" s="13"/>
    </row>
    <row r="3" spans="1:17" ht="15" thickBot="1" x14ac:dyDescent="0.4">
      <c r="A3" t="s">
        <v>303</v>
      </c>
    </row>
    <row r="4" spans="1:17" ht="15" thickBot="1" x14ac:dyDescent="0.4">
      <c r="A4" s="407" t="s">
        <v>1</v>
      </c>
      <c r="B4" s="680" t="s">
        <v>34</v>
      </c>
      <c r="C4" s="681"/>
      <c r="D4" s="681"/>
      <c r="E4" s="681"/>
      <c r="F4" s="681"/>
      <c r="G4" s="681"/>
      <c r="H4" s="682"/>
    </row>
    <row r="5" spans="1:17" ht="53.5" x14ac:dyDescent="0.35">
      <c r="A5" s="14" t="s">
        <v>4</v>
      </c>
      <c r="B5" s="15" t="s">
        <v>3</v>
      </c>
      <c r="C5" s="16" t="s">
        <v>4</v>
      </c>
      <c r="D5" s="16" t="s">
        <v>5</v>
      </c>
      <c r="E5" s="16" t="s">
        <v>6</v>
      </c>
      <c r="F5" s="16" t="s">
        <v>224</v>
      </c>
      <c r="G5" s="16" t="s">
        <v>225</v>
      </c>
      <c r="H5" s="17" t="s">
        <v>226</v>
      </c>
      <c r="I5" s="16" t="s">
        <v>227</v>
      </c>
      <c r="J5" s="16" t="s">
        <v>56</v>
      </c>
      <c r="K5" s="16" t="s">
        <v>228</v>
      </c>
      <c r="L5" s="15" t="s">
        <v>14</v>
      </c>
      <c r="M5" s="15" t="s">
        <v>15</v>
      </c>
      <c r="N5" s="18" t="s">
        <v>16</v>
      </c>
    </row>
    <row r="6" spans="1:17" s="142" customFormat="1" ht="21.5" x14ac:dyDescent="0.35">
      <c r="A6" s="19" t="s">
        <v>229</v>
      </c>
      <c r="B6" s="24" t="s">
        <v>36</v>
      </c>
      <c r="C6" s="20" t="s">
        <v>394</v>
      </c>
      <c r="D6" s="52" t="s">
        <v>395</v>
      </c>
      <c r="E6" s="52" t="s">
        <v>21</v>
      </c>
      <c r="F6" s="52">
        <v>2.25</v>
      </c>
      <c r="G6" s="53">
        <v>17.09</v>
      </c>
      <c r="H6" s="53">
        <v>13.76</v>
      </c>
      <c r="I6" s="53">
        <v>13.14</v>
      </c>
      <c r="J6" s="53">
        <v>13.14</v>
      </c>
      <c r="K6" s="53">
        <v>11.06</v>
      </c>
      <c r="L6" s="54">
        <v>0.25</v>
      </c>
      <c r="M6" s="54">
        <v>0.35</v>
      </c>
      <c r="N6" s="55">
        <v>3</v>
      </c>
    </row>
    <row r="7" spans="1:17" ht="21.5" x14ac:dyDescent="0.35">
      <c r="A7" s="19" t="s">
        <v>229</v>
      </c>
      <c r="B7" s="24" t="s">
        <v>36</v>
      </c>
      <c r="C7" s="20" t="s">
        <v>396</v>
      </c>
      <c r="D7" s="52" t="s">
        <v>266</v>
      </c>
      <c r="E7" s="52" t="s">
        <v>21</v>
      </c>
      <c r="F7" s="52">
        <v>2.25</v>
      </c>
      <c r="G7" s="53">
        <v>15.09</v>
      </c>
      <c r="H7" s="53">
        <v>11.76</v>
      </c>
      <c r="I7" s="53">
        <v>11.14</v>
      </c>
      <c r="J7" s="53">
        <v>11.14</v>
      </c>
      <c r="K7" s="53">
        <v>9.06</v>
      </c>
      <c r="L7" s="54">
        <v>0.25</v>
      </c>
      <c r="M7" s="54">
        <v>0.35</v>
      </c>
      <c r="N7" s="55">
        <v>3</v>
      </c>
    </row>
    <row r="8" spans="1:17" ht="91.5" x14ac:dyDescent="0.35">
      <c r="A8" s="84" t="s">
        <v>167</v>
      </c>
      <c r="B8" s="20" t="s">
        <v>36</v>
      </c>
      <c r="C8" s="20" t="s">
        <v>213</v>
      </c>
      <c r="D8" s="101" t="s">
        <v>214</v>
      </c>
      <c r="E8" s="101" t="s">
        <v>22</v>
      </c>
      <c r="F8" s="101" t="s">
        <v>22</v>
      </c>
      <c r="G8" s="22" t="s">
        <v>215</v>
      </c>
      <c r="H8" s="22" t="s">
        <v>215</v>
      </c>
      <c r="I8" s="22" t="s">
        <v>216</v>
      </c>
      <c r="J8" s="22" t="s">
        <v>216</v>
      </c>
      <c r="K8" s="22" t="s">
        <v>216</v>
      </c>
      <c r="L8" s="24" t="s">
        <v>22</v>
      </c>
      <c r="M8" s="54" t="s">
        <v>22</v>
      </c>
      <c r="N8" s="55" t="s">
        <v>22</v>
      </c>
    </row>
    <row r="9" spans="1:17" ht="26" x14ac:dyDescent="0.35">
      <c r="A9" s="97" t="s">
        <v>97</v>
      </c>
      <c r="B9" s="20" t="s">
        <v>36</v>
      </c>
      <c r="C9" s="20" t="s">
        <v>212</v>
      </c>
      <c r="D9" s="101" t="s">
        <v>38</v>
      </c>
      <c r="E9" s="101" t="s">
        <v>22</v>
      </c>
      <c r="F9" s="101" t="s">
        <v>22</v>
      </c>
      <c r="G9" s="22" t="s">
        <v>22</v>
      </c>
      <c r="H9" s="22" t="s">
        <v>22</v>
      </c>
      <c r="I9" s="22" t="s">
        <v>267</v>
      </c>
      <c r="J9" s="22" t="s">
        <v>267</v>
      </c>
      <c r="K9" s="22" t="s">
        <v>267</v>
      </c>
      <c r="L9" s="24" t="s">
        <v>22</v>
      </c>
      <c r="M9" s="54" t="s">
        <v>22</v>
      </c>
      <c r="N9" s="55" t="s">
        <v>22</v>
      </c>
    </row>
    <row r="10" spans="1:17" ht="26.5" thickBot="1" x14ac:dyDescent="0.4">
      <c r="A10" s="151" t="s">
        <v>27</v>
      </c>
      <c r="B10" s="29" t="s">
        <v>36</v>
      </c>
      <c r="C10" s="29" t="s">
        <v>211</v>
      </c>
      <c r="D10" s="57"/>
      <c r="E10" s="57"/>
      <c r="F10" s="57"/>
      <c r="G10" s="58"/>
      <c r="H10" s="58"/>
      <c r="I10" s="58"/>
      <c r="J10" s="58"/>
      <c r="K10" s="58"/>
      <c r="L10" s="59"/>
      <c r="M10" s="59"/>
      <c r="N10" s="60"/>
    </row>
    <row r="11" spans="1:17" ht="26" x14ac:dyDescent="0.35">
      <c r="A11" s="152" t="s">
        <v>305</v>
      </c>
      <c r="B11" s="153" t="s">
        <v>36</v>
      </c>
      <c r="C11" s="154" t="s">
        <v>268</v>
      </c>
      <c r="D11" s="154"/>
      <c r="E11" s="154"/>
      <c r="F11" s="154"/>
      <c r="G11" s="155"/>
      <c r="H11" s="155"/>
      <c r="I11" s="155"/>
      <c r="J11" s="155"/>
      <c r="K11" s="155"/>
      <c r="L11" s="156"/>
      <c r="M11" s="156"/>
      <c r="N11" s="157"/>
    </row>
    <row r="12" spans="1:17" ht="26.5" thickBot="1" x14ac:dyDescent="0.4">
      <c r="A12" s="104" t="s">
        <v>233</v>
      </c>
      <c r="B12" s="48" t="s">
        <v>36</v>
      </c>
      <c r="C12" s="62" t="s">
        <v>397</v>
      </c>
      <c r="D12" s="62"/>
      <c r="E12" s="62"/>
      <c r="F12" s="62"/>
      <c r="G12" s="63"/>
      <c r="H12" s="63"/>
      <c r="I12" s="63"/>
      <c r="J12" s="63"/>
      <c r="K12" s="63"/>
      <c r="L12" s="64"/>
      <c r="M12" s="64"/>
      <c r="N12" s="158"/>
    </row>
    <row r="13" spans="1:17" x14ac:dyDescent="0.35">
      <c r="A13" s="504"/>
      <c r="B13" s="505"/>
      <c r="C13" s="506"/>
      <c r="D13" s="506"/>
      <c r="E13" s="506"/>
      <c r="F13" s="506"/>
      <c r="G13" s="507"/>
      <c r="H13" s="58"/>
      <c r="I13" s="493"/>
      <c r="J13" s="493"/>
      <c r="K13" s="493"/>
      <c r="L13" s="494"/>
      <c r="M13" s="494"/>
      <c r="N13" s="494"/>
    </row>
    <row r="14" spans="1:17" ht="15" thickBot="1" x14ac:dyDescent="0.4">
      <c r="A14" s="501" t="s">
        <v>1</v>
      </c>
      <c r="B14" s="704" t="s">
        <v>1599</v>
      </c>
      <c r="C14" s="705"/>
      <c r="D14" s="705"/>
      <c r="E14" s="705"/>
      <c r="F14" s="705"/>
      <c r="G14" s="705"/>
      <c r="H14" s="706"/>
    </row>
    <row r="15" spans="1:17" ht="53.5" x14ac:dyDescent="0.35">
      <c r="A15" s="14" t="s">
        <v>4</v>
      </c>
      <c r="B15" s="15" t="s">
        <v>3</v>
      </c>
      <c r="C15" s="16" t="s">
        <v>4</v>
      </c>
      <c r="D15" s="16" t="s">
        <v>5</v>
      </c>
      <c r="E15" s="16" t="s">
        <v>6</v>
      </c>
      <c r="F15" s="16" t="s">
        <v>224</v>
      </c>
      <c r="G15" s="16" t="s">
        <v>225</v>
      </c>
      <c r="H15" s="17" t="s">
        <v>226</v>
      </c>
      <c r="I15" s="16" t="s">
        <v>227</v>
      </c>
      <c r="J15" s="16" t="s">
        <v>56</v>
      </c>
      <c r="K15" s="16" t="s">
        <v>228</v>
      </c>
      <c r="L15" s="15" t="s">
        <v>14</v>
      </c>
      <c r="M15" s="15" t="s">
        <v>15</v>
      </c>
      <c r="N15" s="482" t="s">
        <v>16</v>
      </c>
      <c r="O15" s="186" t="s">
        <v>17</v>
      </c>
      <c r="P15" s="33" t="s">
        <v>18</v>
      </c>
    </row>
    <row r="16" spans="1:17" x14ac:dyDescent="0.35">
      <c r="A16" s="19" t="s">
        <v>229</v>
      </c>
      <c r="B16" s="50" t="s">
        <v>1600</v>
      </c>
      <c r="C16" s="51" t="s">
        <v>1601</v>
      </c>
      <c r="D16" s="52" t="s">
        <v>1602</v>
      </c>
      <c r="E16" s="52" t="s">
        <v>1603</v>
      </c>
      <c r="F16" s="52">
        <v>2</v>
      </c>
      <c r="G16" s="53">
        <v>8.99</v>
      </c>
      <c r="H16" s="53">
        <v>7.99</v>
      </c>
      <c r="I16" s="53">
        <v>6.75</v>
      </c>
      <c r="J16" s="53">
        <v>5.99</v>
      </c>
      <c r="K16" s="53">
        <v>4.95</v>
      </c>
      <c r="L16" s="54">
        <v>0.7</v>
      </c>
      <c r="M16" s="54">
        <v>0.9</v>
      </c>
      <c r="N16" s="55" t="s">
        <v>140</v>
      </c>
      <c r="O16" s="532">
        <v>3.75</v>
      </c>
      <c r="P16" s="55">
        <v>12960</v>
      </c>
      <c r="Q16" t="s">
        <v>1609</v>
      </c>
    </row>
    <row r="17" spans="1:16" ht="38.5" x14ac:dyDescent="0.35">
      <c r="A17" s="84" t="s">
        <v>167</v>
      </c>
      <c r="B17" s="50" t="s">
        <v>1604</v>
      </c>
      <c r="C17" s="51"/>
      <c r="D17" s="52"/>
      <c r="E17" s="52"/>
      <c r="F17" s="52"/>
      <c r="G17" s="53" t="s">
        <v>22</v>
      </c>
      <c r="H17" s="53" t="s">
        <v>22</v>
      </c>
      <c r="I17" s="53" t="s">
        <v>22</v>
      </c>
      <c r="J17" s="53" t="s">
        <v>22</v>
      </c>
      <c r="K17" s="53">
        <v>0.15</v>
      </c>
      <c r="L17" s="54"/>
      <c r="M17" s="54"/>
      <c r="N17" s="55"/>
      <c r="O17" s="532">
        <v>0.1</v>
      </c>
      <c r="P17" s="55"/>
    </row>
    <row r="18" spans="1:16" ht="26" x14ac:dyDescent="0.35">
      <c r="A18" s="97" t="s">
        <v>97</v>
      </c>
      <c r="B18" s="533">
        <v>200</v>
      </c>
      <c r="C18" s="51"/>
      <c r="D18" s="52"/>
      <c r="E18" s="52"/>
      <c r="F18" s="52"/>
      <c r="G18" s="53"/>
      <c r="H18" s="53"/>
      <c r="I18" s="53"/>
      <c r="J18" s="53"/>
      <c r="K18" s="53"/>
      <c r="L18" s="54"/>
      <c r="M18" s="54"/>
      <c r="N18" s="55"/>
      <c r="O18" s="54"/>
      <c r="P18" s="55"/>
    </row>
    <row r="19" spans="1:16" ht="26" x14ac:dyDescent="0.35">
      <c r="A19" s="101" t="s">
        <v>233</v>
      </c>
      <c r="B19" s="508">
        <v>2</v>
      </c>
      <c r="C19" s="50"/>
      <c r="D19" s="50"/>
      <c r="E19" s="50"/>
      <c r="F19" s="50"/>
      <c r="G19" s="534"/>
      <c r="H19" s="534"/>
      <c r="I19" s="534"/>
      <c r="J19" s="534"/>
      <c r="K19" s="534"/>
      <c r="L19" s="54"/>
      <c r="M19" s="54"/>
      <c r="N19" s="50"/>
      <c r="O19" s="59"/>
      <c r="P19" s="60"/>
    </row>
    <row r="20" spans="1:16" ht="26" x14ac:dyDescent="0.35">
      <c r="A20" s="101" t="s">
        <v>305</v>
      </c>
      <c r="B20" s="56" t="s">
        <v>268</v>
      </c>
      <c r="C20" s="57"/>
      <c r="D20" s="57"/>
      <c r="E20" s="57"/>
      <c r="F20" s="57"/>
      <c r="G20" s="58"/>
      <c r="H20" s="58"/>
      <c r="I20" s="58"/>
      <c r="J20" s="58"/>
      <c r="K20" s="58"/>
      <c r="L20" s="59"/>
      <c r="M20" s="59"/>
      <c r="N20" s="59"/>
      <c r="O20" s="59"/>
      <c r="P20" s="60"/>
    </row>
    <row r="21" spans="1:16" ht="26" x14ac:dyDescent="0.35">
      <c r="A21" s="101" t="s">
        <v>233</v>
      </c>
      <c r="B21" s="56" t="s">
        <v>22</v>
      </c>
      <c r="C21" s="57"/>
      <c r="D21" s="57"/>
      <c r="E21" s="57"/>
      <c r="F21" s="57"/>
      <c r="G21" s="58"/>
      <c r="H21" s="58"/>
      <c r="I21" s="58"/>
      <c r="J21" s="58"/>
      <c r="K21" s="58"/>
      <c r="L21" s="59"/>
      <c r="M21" s="59"/>
      <c r="N21" s="59"/>
      <c r="O21" s="59"/>
      <c r="P21" s="60"/>
    </row>
    <row r="22" spans="1:16" x14ac:dyDescent="0.35">
      <c r="A22" s="98" t="s">
        <v>166</v>
      </c>
      <c r="B22" s="56" t="s">
        <v>1526</v>
      </c>
      <c r="C22" s="29" t="s">
        <v>1605</v>
      </c>
      <c r="D22" s="57" t="s">
        <v>1606</v>
      </c>
      <c r="E22" s="57" t="s">
        <v>1607</v>
      </c>
      <c r="F22" s="535" t="s">
        <v>1608</v>
      </c>
      <c r="G22" s="58">
        <v>45</v>
      </c>
      <c r="H22" s="58">
        <v>35</v>
      </c>
      <c r="I22" s="58">
        <v>25</v>
      </c>
      <c r="J22" s="58">
        <v>20</v>
      </c>
      <c r="K22" s="58">
        <v>18</v>
      </c>
      <c r="L22" s="59"/>
      <c r="M22" s="59"/>
      <c r="N22" s="56" t="s">
        <v>140</v>
      </c>
      <c r="O22" s="536">
        <v>15</v>
      </c>
      <c r="P22" s="60">
        <v>9000</v>
      </c>
    </row>
    <row r="23" spans="1:16" ht="26.5" thickBot="1" x14ac:dyDescent="0.4">
      <c r="A23" s="104" t="s">
        <v>168</v>
      </c>
      <c r="B23" s="61"/>
      <c r="C23" s="62"/>
      <c r="D23" s="62"/>
      <c r="E23" s="62"/>
      <c r="F23" s="62"/>
      <c r="G23" s="63"/>
      <c r="H23" s="63"/>
      <c r="I23" s="63"/>
      <c r="J23" s="63"/>
      <c r="K23" s="63"/>
      <c r="L23" s="64"/>
      <c r="M23" s="64"/>
      <c r="N23" s="64"/>
      <c r="O23" s="64"/>
      <c r="P23" s="65"/>
    </row>
    <row r="24" spans="1:16" x14ac:dyDescent="0.35">
      <c r="A24" s="504"/>
      <c r="B24" s="505"/>
      <c r="C24" s="506"/>
      <c r="D24" s="506"/>
      <c r="E24" s="506"/>
      <c r="F24" s="506"/>
      <c r="G24" s="507"/>
      <c r="H24" s="58"/>
      <c r="I24" s="493"/>
      <c r="J24" s="493"/>
      <c r="K24" s="493"/>
      <c r="L24" s="494"/>
      <c r="M24" s="494"/>
      <c r="N24" s="494"/>
    </row>
    <row r="25" spans="1:16" ht="15" thickBot="1" x14ac:dyDescent="0.4">
      <c r="A25" s="501" t="s">
        <v>1</v>
      </c>
      <c r="B25" s="701" t="s">
        <v>1483</v>
      </c>
      <c r="C25" s="702"/>
      <c r="D25" s="702"/>
      <c r="E25" s="702"/>
      <c r="F25" s="702"/>
      <c r="G25" s="702"/>
      <c r="H25" s="703"/>
    </row>
    <row r="26" spans="1:16" ht="53.5" x14ac:dyDescent="0.35">
      <c r="A26" s="14" t="s">
        <v>4</v>
      </c>
      <c r="B26" s="15" t="s">
        <v>3</v>
      </c>
      <c r="C26" s="16" t="s">
        <v>4</v>
      </c>
      <c r="D26" s="16" t="s">
        <v>5</v>
      </c>
      <c r="E26" s="16" t="s">
        <v>6</v>
      </c>
      <c r="F26" s="16" t="s">
        <v>224</v>
      </c>
      <c r="G26" s="16" t="s">
        <v>225</v>
      </c>
      <c r="H26" s="17" t="s">
        <v>226</v>
      </c>
      <c r="I26" s="16" t="s">
        <v>227</v>
      </c>
      <c r="J26" s="16" t="s">
        <v>56</v>
      </c>
      <c r="K26" s="16" t="s">
        <v>228</v>
      </c>
      <c r="L26" s="15" t="s">
        <v>14</v>
      </c>
      <c r="M26" s="15" t="s">
        <v>15</v>
      </c>
      <c r="N26" s="482" t="s">
        <v>16</v>
      </c>
      <c r="O26" s="186" t="s">
        <v>17</v>
      </c>
      <c r="P26" s="33" t="s">
        <v>18</v>
      </c>
    </row>
    <row r="27" spans="1:16" s="10" customFormat="1" x14ac:dyDescent="0.35">
      <c r="A27" s="19" t="s">
        <v>229</v>
      </c>
      <c r="B27" s="50" t="s">
        <v>1494</v>
      </c>
      <c r="C27" s="51" t="s">
        <v>1495</v>
      </c>
      <c r="D27" s="52" t="s">
        <v>1496</v>
      </c>
      <c r="E27" s="52"/>
      <c r="F27" s="52">
        <v>1</v>
      </c>
      <c r="G27" s="53">
        <v>29.99</v>
      </c>
      <c r="H27" s="53">
        <v>29.5</v>
      </c>
      <c r="I27" s="53">
        <v>28.5</v>
      </c>
      <c r="J27" s="53">
        <v>27.5</v>
      </c>
      <c r="K27" s="53">
        <v>25.5</v>
      </c>
      <c r="L27" s="54"/>
      <c r="M27" s="54"/>
      <c r="N27" s="50">
        <v>15</v>
      </c>
      <c r="O27" s="326">
        <v>2.95</v>
      </c>
      <c r="P27" s="34">
        <v>17280</v>
      </c>
    </row>
    <row r="28" spans="1:16" x14ac:dyDescent="0.35">
      <c r="A28" s="19" t="s">
        <v>229</v>
      </c>
      <c r="B28" s="50" t="s">
        <v>1494</v>
      </c>
      <c r="C28" s="51" t="s">
        <v>1497</v>
      </c>
      <c r="D28" s="52" t="s">
        <v>1498</v>
      </c>
      <c r="E28" s="52"/>
      <c r="F28" s="52">
        <v>1.3</v>
      </c>
      <c r="G28" s="53">
        <v>28.99</v>
      </c>
      <c r="H28" s="53">
        <v>28.5</v>
      </c>
      <c r="I28" s="53">
        <v>27.5</v>
      </c>
      <c r="J28" s="53">
        <v>26.5</v>
      </c>
      <c r="K28" s="53">
        <v>24.5</v>
      </c>
      <c r="L28" s="54"/>
      <c r="M28" s="54">
        <v>0.93</v>
      </c>
      <c r="N28" s="50">
        <v>15</v>
      </c>
      <c r="O28" s="326">
        <v>0.11</v>
      </c>
      <c r="P28" s="34"/>
    </row>
    <row r="29" spans="1:16" x14ac:dyDescent="0.35">
      <c r="A29" s="19" t="s">
        <v>229</v>
      </c>
      <c r="B29" s="50" t="s">
        <v>1494</v>
      </c>
      <c r="C29" s="51" t="s">
        <v>1499</v>
      </c>
      <c r="D29" s="52" t="s">
        <v>1500</v>
      </c>
      <c r="E29" s="52"/>
      <c r="F29" s="52">
        <v>1.3</v>
      </c>
      <c r="G29" s="53">
        <v>28.99</v>
      </c>
      <c r="H29" s="53">
        <v>28.5</v>
      </c>
      <c r="I29" s="53">
        <v>27.5</v>
      </c>
      <c r="J29" s="53">
        <v>26.5</v>
      </c>
      <c r="K29" s="53">
        <v>24.5</v>
      </c>
      <c r="L29" s="54"/>
      <c r="M29" s="54">
        <v>0.93</v>
      </c>
      <c r="N29" s="50"/>
      <c r="O29" s="502"/>
      <c r="P29" s="503"/>
    </row>
    <row r="30" spans="1:16" ht="15" thickBot="1" x14ac:dyDescent="0.4"/>
    <row r="31" spans="1:16" ht="15" thickBot="1" x14ac:dyDescent="0.4">
      <c r="A31" s="408" t="s">
        <v>1</v>
      </c>
      <c r="B31" s="610" t="s">
        <v>35</v>
      </c>
      <c r="C31" s="611"/>
      <c r="D31" s="611"/>
      <c r="E31" s="611"/>
      <c r="F31" s="611"/>
      <c r="G31" s="611"/>
      <c r="H31" s="612"/>
      <c r="O31" s="67"/>
      <c r="P31" s="68"/>
    </row>
    <row r="32" spans="1:16" ht="53.5" x14ac:dyDescent="0.35">
      <c r="A32" s="14" t="s">
        <v>4</v>
      </c>
      <c r="B32" s="15" t="s">
        <v>3</v>
      </c>
      <c r="C32" s="16" t="s">
        <v>4</v>
      </c>
      <c r="D32" s="16" t="s">
        <v>5</v>
      </c>
      <c r="E32" s="16" t="s">
        <v>6</v>
      </c>
      <c r="F32" s="16" t="s">
        <v>224</v>
      </c>
      <c r="G32" s="16" t="s">
        <v>225</v>
      </c>
      <c r="H32" s="17" t="s">
        <v>226</v>
      </c>
      <c r="I32" s="16" t="s">
        <v>227</v>
      </c>
      <c r="J32" s="16" t="s">
        <v>56</v>
      </c>
      <c r="K32" s="16" t="s">
        <v>228</v>
      </c>
      <c r="L32" s="15" t="s">
        <v>14</v>
      </c>
      <c r="M32" s="15" t="s">
        <v>15</v>
      </c>
      <c r="N32" s="18" t="s">
        <v>16</v>
      </c>
      <c r="O32" s="8" t="s">
        <v>17</v>
      </c>
      <c r="P32" s="33" t="s">
        <v>18</v>
      </c>
    </row>
    <row r="33" spans="1:16" x14ac:dyDescent="0.35">
      <c r="A33" s="19" t="s">
        <v>229</v>
      </c>
      <c r="B33" s="143" t="s">
        <v>20</v>
      </c>
      <c r="C33" s="144" t="s">
        <v>230</v>
      </c>
      <c r="D33" s="145" t="s">
        <v>230</v>
      </c>
      <c r="E33" s="145" t="s">
        <v>21</v>
      </c>
      <c r="F33" s="145" t="s">
        <v>231</v>
      </c>
      <c r="G33" s="146">
        <v>18.350000000000001</v>
      </c>
      <c r="H33" s="146">
        <v>8.61</v>
      </c>
      <c r="I33" s="146">
        <v>7.36</v>
      </c>
      <c r="J33" s="146">
        <v>6.61</v>
      </c>
      <c r="K33" s="146">
        <v>5.1100000000000003</v>
      </c>
      <c r="L33" s="147">
        <v>0</v>
      </c>
      <c r="M33" s="147">
        <v>0</v>
      </c>
      <c r="N33" s="148">
        <v>20</v>
      </c>
      <c r="O33" s="349">
        <v>4.09</v>
      </c>
      <c r="P33" s="149">
        <v>12960</v>
      </c>
    </row>
    <row r="34" spans="1:16" ht="38.5" x14ac:dyDescent="0.35">
      <c r="A34" s="84" t="s">
        <v>167</v>
      </c>
      <c r="B34" s="143" t="s">
        <v>20</v>
      </c>
      <c r="C34" s="144" t="s">
        <v>230</v>
      </c>
      <c r="D34" s="145" t="s">
        <v>230</v>
      </c>
      <c r="E34" s="145" t="s">
        <v>21</v>
      </c>
      <c r="F34" s="145" t="s">
        <v>231</v>
      </c>
      <c r="G34" s="146">
        <v>0.25</v>
      </c>
      <c r="H34" s="146">
        <v>0.25</v>
      </c>
      <c r="I34" s="146">
        <v>0.25</v>
      </c>
      <c r="J34" s="146">
        <v>0.25</v>
      </c>
      <c r="K34" s="146">
        <v>0.25</v>
      </c>
      <c r="L34" s="147"/>
      <c r="M34" s="147"/>
      <c r="N34" s="148"/>
      <c r="O34" s="11">
        <v>0.25</v>
      </c>
      <c r="P34" s="34"/>
    </row>
    <row r="35" spans="1:16" ht="26" x14ac:dyDescent="0.35">
      <c r="A35" s="97" t="s">
        <v>97</v>
      </c>
      <c r="B35" s="143" t="s">
        <v>20</v>
      </c>
      <c r="C35" s="150" t="s">
        <v>155</v>
      </c>
      <c r="D35" s="150" t="s">
        <v>155</v>
      </c>
      <c r="E35" s="145"/>
      <c r="F35" s="145"/>
      <c r="G35" s="146">
        <v>250</v>
      </c>
      <c r="H35" s="146">
        <v>250</v>
      </c>
      <c r="I35" s="146">
        <v>250</v>
      </c>
      <c r="J35" s="146">
        <v>250</v>
      </c>
      <c r="K35" s="146">
        <v>250</v>
      </c>
      <c r="L35" s="147"/>
      <c r="M35" s="147"/>
      <c r="N35" s="148"/>
      <c r="O35" s="99" t="s">
        <v>232</v>
      </c>
      <c r="P35" s="100"/>
    </row>
    <row r="36" spans="1:16" ht="26" x14ac:dyDescent="0.35">
      <c r="A36" s="101" t="s">
        <v>305</v>
      </c>
      <c r="B36" s="56"/>
      <c r="C36" s="57" t="s">
        <v>399</v>
      </c>
      <c r="D36" s="57"/>
      <c r="E36" s="57"/>
      <c r="F36" s="57"/>
      <c r="G36" s="58"/>
      <c r="H36" s="58"/>
      <c r="I36" s="58"/>
      <c r="J36" s="58"/>
      <c r="K36" s="58"/>
      <c r="L36" s="59"/>
      <c r="M36" s="59"/>
      <c r="N36" s="59"/>
      <c r="O36" s="69"/>
      <c r="P36" s="70"/>
    </row>
    <row r="37" spans="1:16" ht="26" x14ac:dyDescent="0.35">
      <c r="A37" s="101" t="s">
        <v>233</v>
      </c>
      <c r="B37" s="56"/>
      <c r="C37" s="57" t="s">
        <v>400</v>
      </c>
      <c r="D37" s="57"/>
      <c r="E37" s="57"/>
      <c r="F37" s="57"/>
      <c r="G37" s="58"/>
      <c r="H37" s="58"/>
      <c r="I37" s="58"/>
      <c r="J37" s="58"/>
      <c r="K37" s="58"/>
      <c r="L37" s="59"/>
      <c r="M37" s="59"/>
      <c r="N37" s="59"/>
      <c r="O37" s="12"/>
      <c r="P37" s="12"/>
    </row>
    <row r="38" spans="1:16" x14ac:dyDescent="0.35">
      <c r="A38" s="98" t="s">
        <v>166</v>
      </c>
      <c r="B38" s="50"/>
      <c r="C38" s="51" t="s">
        <v>401</v>
      </c>
      <c r="D38" s="51"/>
      <c r="E38" s="51"/>
      <c r="F38" s="51"/>
      <c r="G38" s="53"/>
      <c r="H38" s="53"/>
      <c r="I38" s="53"/>
      <c r="J38" s="53"/>
      <c r="K38" s="53"/>
      <c r="L38" s="54"/>
      <c r="M38" s="54"/>
      <c r="N38" s="54"/>
      <c r="O38" s="12"/>
      <c r="P38" s="12"/>
    </row>
    <row r="39" spans="1:16" ht="15" thickBot="1" x14ac:dyDescent="0.4"/>
    <row r="40" spans="1:16" ht="15" thickBot="1" x14ac:dyDescent="0.4">
      <c r="A40" s="408" t="s">
        <v>1</v>
      </c>
      <c r="B40" s="610" t="s">
        <v>1501</v>
      </c>
      <c r="C40" s="611"/>
      <c r="D40" s="611"/>
      <c r="E40" s="611"/>
      <c r="F40" s="611"/>
      <c r="G40" s="611"/>
      <c r="H40" s="612"/>
      <c r="O40" s="67"/>
      <c r="P40" s="68"/>
    </row>
    <row r="41" spans="1:16" ht="54" thickBot="1" x14ac:dyDescent="0.4">
      <c r="A41" s="14" t="s">
        <v>4</v>
      </c>
      <c r="B41" s="15" t="s">
        <v>3</v>
      </c>
      <c r="C41" s="16" t="s">
        <v>4</v>
      </c>
      <c r="D41" s="16" t="s">
        <v>5</v>
      </c>
      <c r="E41" s="16" t="s">
        <v>6</v>
      </c>
      <c r="F41" s="16" t="s">
        <v>224</v>
      </c>
      <c r="G41" s="16" t="s">
        <v>225</v>
      </c>
      <c r="H41" s="17" t="s">
        <v>226</v>
      </c>
      <c r="I41" s="16" t="s">
        <v>227</v>
      </c>
      <c r="J41" s="16" t="s">
        <v>56</v>
      </c>
      <c r="K41" s="16" t="s">
        <v>228</v>
      </c>
      <c r="L41" s="15" t="s">
        <v>14</v>
      </c>
      <c r="M41" s="15" t="s">
        <v>15</v>
      </c>
      <c r="N41" s="18" t="s">
        <v>16</v>
      </c>
      <c r="O41" s="8" t="s">
        <v>17</v>
      </c>
      <c r="P41" s="33" t="s">
        <v>18</v>
      </c>
    </row>
    <row r="42" spans="1:16" ht="22" x14ac:dyDescent="0.35">
      <c r="A42" s="19" t="s">
        <v>1518</v>
      </c>
      <c r="B42" s="50"/>
      <c r="C42" s="51"/>
      <c r="D42" s="52"/>
      <c r="E42" s="52"/>
      <c r="F42" s="52"/>
      <c r="G42" s="509" t="s">
        <v>1513</v>
      </c>
      <c r="H42" s="509" t="s">
        <v>1514</v>
      </c>
      <c r="I42" s="509" t="s">
        <v>1515</v>
      </c>
      <c r="J42" s="509" t="s">
        <v>1516</v>
      </c>
      <c r="K42" s="509" t="s">
        <v>1517</v>
      </c>
    </row>
    <row r="43" spans="1:16" x14ac:dyDescent="0.35">
      <c r="A43" s="19" t="s">
        <v>229</v>
      </c>
      <c r="B43" s="50" t="s">
        <v>1502</v>
      </c>
      <c r="C43" s="51" t="s">
        <v>1503</v>
      </c>
      <c r="D43" s="52" t="s">
        <v>1504</v>
      </c>
      <c r="E43" s="52" t="s">
        <v>21</v>
      </c>
      <c r="F43" s="52">
        <v>2</v>
      </c>
      <c r="G43" s="434">
        <v>7.95</v>
      </c>
      <c r="H43" s="434">
        <v>6.95</v>
      </c>
      <c r="I43" s="434">
        <v>5.75</v>
      </c>
      <c r="J43" s="434">
        <v>4.95</v>
      </c>
      <c r="K43" s="434">
        <v>4.75</v>
      </c>
      <c r="L43" s="54" t="s">
        <v>1505</v>
      </c>
      <c r="M43" s="54">
        <v>0.35</v>
      </c>
      <c r="N43" s="50">
        <v>28</v>
      </c>
      <c r="O43" s="54" t="s">
        <v>1506</v>
      </c>
      <c r="P43" s="55" t="s">
        <v>1507</v>
      </c>
    </row>
    <row r="44" spans="1:16" ht="38.5" x14ac:dyDescent="0.35">
      <c r="A44" s="84" t="s">
        <v>167</v>
      </c>
      <c r="B44" s="50" t="s">
        <v>1508</v>
      </c>
      <c r="C44" s="51"/>
      <c r="D44" s="52"/>
      <c r="E44" s="52"/>
      <c r="F44" s="52"/>
      <c r="G44" s="53"/>
      <c r="H44" s="53"/>
      <c r="I44" s="53"/>
      <c r="J44" s="53"/>
      <c r="K44" s="53"/>
      <c r="L44" s="54"/>
      <c r="M44" s="54"/>
      <c r="N44" s="54"/>
      <c r="O44" s="54"/>
      <c r="P44" s="55"/>
    </row>
    <row r="45" spans="1:16" ht="26" x14ac:dyDescent="0.35">
      <c r="A45" s="97" t="s">
        <v>97</v>
      </c>
      <c r="B45" s="508">
        <v>400</v>
      </c>
      <c r="C45" s="51" t="s">
        <v>1509</v>
      </c>
      <c r="D45" s="52"/>
      <c r="E45" s="52"/>
      <c r="F45" s="52"/>
      <c r="G45" s="58"/>
      <c r="H45" s="58"/>
      <c r="I45" s="58"/>
      <c r="J45" s="58"/>
      <c r="K45" s="58"/>
      <c r="L45" s="59"/>
      <c r="M45" s="59"/>
      <c r="N45" s="59"/>
      <c r="O45" s="59"/>
      <c r="P45" s="60"/>
    </row>
    <row r="46" spans="1:16" ht="26" x14ac:dyDescent="0.35">
      <c r="A46" s="97" t="s">
        <v>27</v>
      </c>
      <c r="B46" s="56"/>
      <c r="C46" s="57"/>
      <c r="D46" s="57"/>
      <c r="E46" s="57"/>
      <c r="F46" s="57"/>
      <c r="G46" s="58"/>
      <c r="H46" s="58"/>
      <c r="I46" s="58"/>
      <c r="J46" s="58"/>
      <c r="K46" s="58"/>
      <c r="L46" s="59"/>
      <c r="M46" s="59"/>
      <c r="N46" s="59"/>
      <c r="O46" s="59"/>
      <c r="P46" s="60"/>
    </row>
    <row r="47" spans="1:16" ht="26" x14ac:dyDescent="0.35">
      <c r="A47" s="101" t="s">
        <v>305</v>
      </c>
      <c r="B47" s="56" t="s">
        <v>268</v>
      </c>
      <c r="C47" s="57" t="s">
        <v>1510</v>
      </c>
      <c r="D47" s="57"/>
      <c r="E47" s="57"/>
      <c r="F47" s="57"/>
      <c r="G47" s="58"/>
      <c r="H47" s="58"/>
      <c r="I47" s="58"/>
      <c r="J47" s="58"/>
      <c r="K47" s="58"/>
      <c r="L47" s="59"/>
      <c r="M47" s="59"/>
      <c r="N47" s="59"/>
      <c r="O47" s="59"/>
      <c r="P47" s="60"/>
    </row>
    <row r="48" spans="1:16" ht="26" x14ac:dyDescent="0.35">
      <c r="A48" s="101" t="s">
        <v>233</v>
      </c>
      <c r="B48" s="56" t="s">
        <v>1511</v>
      </c>
      <c r="C48" s="57"/>
      <c r="D48" s="57"/>
      <c r="E48" s="57"/>
      <c r="F48" s="57"/>
      <c r="G48" s="58"/>
      <c r="H48" s="58"/>
      <c r="I48" s="58"/>
      <c r="J48" s="58"/>
      <c r="K48" s="58"/>
      <c r="L48" s="59"/>
      <c r="M48" s="59"/>
      <c r="N48" s="59"/>
      <c r="O48" s="59"/>
      <c r="P48" s="60"/>
    </row>
    <row r="49" spans="1:16" ht="15" thickBot="1" x14ac:dyDescent="0.4">
      <c r="A49" s="98" t="s">
        <v>166</v>
      </c>
      <c r="B49" s="56" t="s">
        <v>1512</v>
      </c>
      <c r="C49" s="57"/>
      <c r="D49" s="57"/>
      <c r="E49" s="57"/>
      <c r="F49" s="57"/>
      <c r="G49" s="63"/>
      <c r="H49" s="63"/>
      <c r="I49" s="63"/>
      <c r="J49" s="63"/>
      <c r="K49" s="63"/>
      <c r="L49" s="64"/>
      <c r="M49" s="64"/>
      <c r="N49" s="64"/>
      <c r="O49" s="64"/>
      <c r="P49" s="65"/>
    </row>
    <row r="50" spans="1:16" ht="26.5" thickBot="1" x14ac:dyDescent="0.4">
      <c r="A50" s="104" t="s">
        <v>168</v>
      </c>
      <c r="B50" s="61" t="s">
        <v>1519</v>
      </c>
      <c r="C50" s="62"/>
      <c r="D50" s="62"/>
      <c r="E50" s="62"/>
      <c r="F50" s="62"/>
    </row>
    <row r="56" spans="1:16" x14ac:dyDescent="0.35">
      <c r="G56" s="10"/>
      <c r="H56" s="10"/>
      <c r="I56" s="10"/>
      <c r="J56" s="10"/>
      <c r="K56" s="10"/>
      <c r="L56" s="10"/>
      <c r="M56" s="10"/>
      <c r="N56" s="10"/>
      <c r="O56" s="10"/>
      <c r="P56" s="10"/>
    </row>
    <row r="57" spans="1:16" x14ac:dyDescent="0.35">
      <c r="A57" s="10"/>
      <c r="B57" s="10"/>
      <c r="C57" s="10"/>
      <c r="D57" s="10"/>
      <c r="E57" s="10"/>
      <c r="F57" s="10"/>
    </row>
  </sheetData>
  <mergeCells count="5">
    <mergeCell ref="B4:H4"/>
    <mergeCell ref="B31:H31"/>
    <mergeCell ref="B25:H25"/>
    <mergeCell ref="B40:H40"/>
    <mergeCell ref="B14:H14"/>
  </mergeCells>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2"/>
  <sheetViews>
    <sheetView topLeftCell="A13" workbookViewId="0">
      <selection activeCell="A8" sqref="A8"/>
    </sheetView>
  </sheetViews>
  <sheetFormatPr defaultRowHeight="14.5" x14ac:dyDescent="0.35"/>
  <cols>
    <col min="1" max="1" width="22" customWidth="1"/>
    <col min="16" max="16" width="38.08984375" customWidth="1"/>
  </cols>
  <sheetData>
    <row r="1" spans="1:16" ht="20" x14ac:dyDescent="0.4">
      <c r="A1" s="1" t="s">
        <v>402</v>
      </c>
      <c r="B1" s="35"/>
      <c r="C1" s="35"/>
      <c r="D1" s="35"/>
      <c r="E1" s="35"/>
      <c r="F1" s="35"/>
      <c r="G1" s="35"/>
      <c r="H1" s="35"/>
      <c r="I1" s="35"/>
    </row>
    <row r="2" spans="1:16" x14ac:dyDescent="0.35">
      <c r="A2" s="13" t="s">
        <v>0</v>
      </c>
      <c r="B2" s="13"/>
      <c r="C2" s="13"/>
      <c r="D2" s="13"/>
      <c r="E2" s="13"/>
      <c r="F2" s="13"/>
      <c r="G2" s="13"/>
      <c r="H2" s="13"/>
      <c r="I2" s="13"/>
    </row>
    <row r="3" spans="1:16" ht="15" thickBot="1" x14ac:dyDescent="0.4">
      <c r="A3" t="s">
        <v>303</v>
      </c>
    </row>
    <row r="4" spans="1:16" ht="15" thickBot="1" x14ac:dyDescent="0.4">
      <c r="A4" s="411" t="s">
        <v>1</v>
      </c>
      <c r="B4" s="694" t="s">
        <v>1599</v>
      </c>
      <c r="C4" s="695"/>
      <c r="D4" s="695"/>
      <c r="E4" s="696"/>
      <c r="F4" s="696"/>
      <c r="G4" s="696"/>
      <c r="H4" s="696"/>
      <c r="I4" s="696"/>
      <c r="J4" s="696"/>
      <c r="K4" s="696"/>
      <c r="L4" s="697"/>
      <c r="N4" s="13"/>
      <c r="O4" s="13"/>
    </row>
    <row r="5" spans="1:16" ht="53.5" x14ac:dyDescent="0.35">
      <c r="A5" s="74" t="s">
        <v>4</v>
      </c>
      <c r="B5" s="75" t="s">
        <v>3</v>
      </c>
      <c r="C5" s="76" t="s">
        <v>4</v>
      </c>
      <c r="D5" s="76" t="s">
        <v>5</v>
      </c>
      <c r="E5" s="76" t="s">
        <v>6</v>
      </c>
      <c r="F5" s="76" t="s">
        <v>177</v>
      </c>
      <c r="G5" s="76" t="s">
        <v>178</v>
      </c>
      <c r="H5" s="76" t="s">
        <v>179</v>
      </c>
      <c r="I5" s="76" t="s">
        <v>180</v>
      </c>
      <c r="J5" s="76" t="s">
        <v>181</v>
      </c>
      <c r="K5" s="75" t="s">
        <v>14</v>
      </c>
      <c r="L5" s="75" t="s">
        <v>15</v>
      </c>
      <c r="M5" s="78" t="s">
        <v>16</v>
      </c>
      <c r="N5" s="8" t="s">
        <v>17</v>
      </c>
      <c r="O5" s="33" t="s">
        <v>18</v>
      </c>
    </row>
    <row r="6" spans="1:16" x14ac:dyDescent="0.35">
      <c r="A6" s="19" t="s">
        <v>182</v>
      </c>
      <c r="B6" s="20" t="s">
        <v>1600</v>
      </c>
      <c r="C6" s="20" t="s">
        <v>1610</v>
      </c>
      <c r="D6" s="20" t="s">
        <v>1611</v>
      </c>
      <c r="E6" s="20" t="s">
        <v>21</v>
      </c>
      <c r="F6" s="71">
        <v>95</v>
      </c>
      <c r="G6" s="71">
        <v>70</v>
      </c>
      <c r="H6" s="71">
        <v>65</v>
      </c>
      <c r="I6" s="71">
        <v>60</v>
      </c>
      <c r="J6" s="71">
        <v>50</v>
      </c>
      <c r="K6" s="72">
        <v>0.5</v>
      </c>
      <c r="L6" s="73">
        <v>0.5</v>
      </c>
      <c r="M6" s="514" t="s">
        <v>140</v>
      </c>
      <c r="N6" s="326">
        <v>45.5</v>
      </c>
      <c r="O6" s="34">
        <v>1000</v>
      </c>
    </row>
    <row r="7" spans="1:16" ht="26" x14ac:dyDescent="0.35">
      <c r="A7" s="84" t="s">
        <v>166</v>
      </c>
      <c r="B7" s="24" t="s">
        <v>1600</v>
      </c>
      <c r="C7" s="24" t="s">
        <v>1612</v>
      </c>
      <c r="D7" s="24" t="s">
        <v>1613</v>
      </c>
      <c r="E7" s="24" t="s">
        <v>21</v>
      </c>
      <c r="F7" s="537">
        <v>35</v>
      </c>
      <c r="G7" s="537">
        <v>30</v>
      </c>
      <c r="H7" s="537">
        <v>25</v>
      </c>
      <c r="I7" s="537">
        <v>20</v>
      </c>
      <c r="J7" s="537">
        <v>18</v>
      </c>
      <c r="K7" s="23">
        <v>1</v>
      </c>
      <c r="L7" s="23">
        <v>1</v>
      </c>
      <c r="M7" s="24" t="s">
        <v>140</v>
      </c>
      <c r="N7" s="538">
        <v>18</v>
      </c>
      <c r="O7" s="34">
        <v>1000</v>
      </c>
    </row>
    <row r="8" spans="1:16" ht="15" thickBot="1" x14ac:dyDescent="0.4">
      <c r="A8" s="104"/>
      <c r="B8" s="48"/>
      <c r="C8" s="48"/>
      <c r="D8" s="48"/>
      <c r="E8" s="48"/>
      <c r="F8" s="165"/>
      <c r="G8" s="165"/>
      <c r="H8" s="165"/>
      <c r="I8" s="165"/>
      <c r="J8" s="165"/>
      <c r="K8" s="166"/>
      <c r="L8" s="167"/>
      <c r="M8" s="166"/>
      <c r="N8" s="167"/>
      <c r="O8" s="539"/>
    </row>
    <row r="9" spans="1:16" ht="15" thickBot="1" x14ac:dyDescent="0.4">
      <c r="A9" s="411" t="s">
        <v>1</v>
      </c>
      <c r="B9" s="694" t="s">
        <v>269</v>
      </c>
      <c r="C9" s="695"/>
      <c r="D9" s="695"/>
      <c r="E9" s="696"/>
      <c r="F9" s="696"/>
      <c r="G9" s="696"/>
      <c r="H9" s="696"/>
      <c r="I9" s="696"/>
      <c r="J9" s="696"/>
      <c r="K9" s="696"/>
      <c r="L9" s="697"/>
      <c r="N9" s="13"/>
      <c r="O9" s="13"/>
      <c r="P9" s="176" t="s">
        <v>406</v>
      </c>
    </row>
    <row r="10" spans="1:16" ht="88.75" customHeight="1" x14ac:dyDescent="0.35">
      <c r="A10" s="74" t="s">
        <v>4</v>
      </c>
      <c r="B10" s="75" t="s">
        <v>3</v>
      </c>
      <c r="C10" s="76" t="s">
        <v>4</v>
      </c>
      <c r="D10" s="76" t="s">
        <v>5</v>
      </c>
      <c r="E10" s="76" t="s">
        <v>6</v>
      </c>
      <c r="F10" s="76" t="s">
        <v>177</v>
      </c>
      <c r="G10" s="76" t="s">
        <v>178</v>
      </c>
      <c r="H10" s="76" t="s">
        <v>179</v>
      </c>
      <c r="I10" s="76" t="s">
        <v>180</v>
      </c>
      <c r="J10" s="76" t="s">
        <v>181</v>
      </c>
      <c r="K10" s="75" t="s">
        <v>14</v>
      </c>
      <c r="L10" s="75" t="s">
        <v>15</v>
      </c>
      <c r="M10" s="78" t="s">
        <v>16</v>
      </c>
      <c r="N10" s="8" t="s">
        <v>17</v>
      </c>
      <c r="O10" s="33" t="s">
        <v>18</v>
      </c>
      <c r="P10" s="180" t="s">
        <v>414</v>
      </c>
    </row>
    <row r="11" spans="1:16" ht="31.5" x14ac:dyDescent="0.35">
      <c r="A11" s="19" t="s">
        <v>182</v>
      </c>
      <c r="B11" s="20" t="s">
        <v>270</v>
      </c>
      <c r="C11" s="20" t="s">
        <v>404</v>
      </c>
      <c r="D11" s="20" t="s">
        <v>271</v>
      </c>
      <c r="E11" s="20" t="s">
        <v>21</v>
      </c>
      <c r="F11" s="71">
        <v>56</v>
      </c>
      <c r="G11" s="71">
        <v>48</v>
      </c>
      <c r="H11" s="71">
        <v>46</v>
      </c>
      <c r="I11" s="71">
        <v>45</v>
      </c>
      <c r="J11" s="71">
        <v>44</v>
      </c>
      <c r="K11" s="72">
        <v>0.5</v>
      </c>
      <c r="L11" s="73">
        <v>0.5</v>
      </c>
      <c r="M11" s="168" t="s">
        <v>405</v>
      </c>
      <c r="N11" s="169">
        <v>43</v>
      </c>
      <c r="O11" s="170">
        <v>1300</v>
      </c>
      <c r="P11" s="181" t="s">
        <v>409</v>
      </c>
    </row>
    <row r="12" spans="1:16" ht="15" thickBot="1" x14ac:dyDescent="0.4">
      <c r="N12" s="13"/>
      <c r="O12" s="13"/>
      <c r="P12" s="181"/>
    </row>
    <row r="13" spans="1:16" ht="15" thickBot="1" x14ac:dyDescent="0.4">
      <c r="A13" s="406" t="s">
        <v>1</v>
      </c>
      <c r="B13" s="610" t="s">
        <v>272</v>
      </c>
      <c r="C13" s="611"/>
      <c r="D13" s="611"/>
      <c r="E13" s="611"/>
      <c r="F13" s="611"/>
      <c r="G13" s="611"/>
      <c r="H13" s="611"/>
      <c r="I13" s="611"/>
      <c r="J13" s="611"/>
      <c r="K13" s="611"/>
      <c r="L13" s="612"/>
      <c r="N13" s="13"/>
      <c r="O13" s="13"/>
      <c r="P13" s="182"/>
    </row>
    <row r="14" spans="1:16" ht="53.5" x14ac:dyDescent="0.35">
      <c r="A14" s="14" t="s">
        <v>4</v>
      </c>
      <c r="B14" s="15" t="s">
        <v>3</v>
      </c>
      <c r="C14" s="16" t="s">
        <v>4</v>
      </c>
      <c r="D14" s="16" t="s">
        <v>5</v>
      </c>
      <c r="E14" s="16" t="s">
        <v>6</v>
      </c>
      <c r="F14" s="16" t="s">
        <v>177</v>
      </c>
      <c r="G14" s="16" t="s">
        <v>178</v>
      </c>
      <c r="H14" s="16" t="s">
        <v>179</v>
      </c>
      <c r="I14" s="16" t="s">
        <v>180</v>
      </c>
      <c r="J14" s="16" t="s">
        <v>181</v>
      </c>
      <c r="K14" s="15" t="s">
        <v>14</v>
      </c>
      <c r="L14" s="15" t="s">
        <v>15</v>
      </c>
      <c r="M14" s="172" t="s">
        <v>16</v>
      </c>
      <c r="N14" s="8" t="s">
        <v>17</v>
      </c>
      <c r="O14" s="176" t="s">
        <v>18</v>
      </c>
    </row>
    <row r="15" spans="1:16" ht="51.5" x14ac:dyDescent="0.35">
      <c r="A15" s="19" t="s">
        <v>182</v>
      </c>
      <c r="B15" s="77" t="s">
        <v>415</v>
      </c>
      <c r="C15" s="77" t="s">
        <v>412</v>
      </c>
      <c r="D15" s="20" t="s">
        <v>407</v>
      </c>
      <c r="E15" s="20" t="s">
        <v>273</v>
      </c>
      <c r="F15" s="71">
        <v>74</v>
      </c>
      <c r="G15" s="71">
        <v>74</v>
      </c>
      <c r="H15" s="71">
        <v>74</v>
      </c>
      <c r="I15" s="71">
        <v>74</v>
      </c>
      <c r="J15" s="71">
        <v>70</v>
      </c>
      <c r="K15" s="72">
        <v>0.98</v>
      </c>
      <c r="L15" s="73">
        <v>0.98</v>
      </c>
      <c r="M15" s="173">
        <v>45</v>
      </c>
      <c r="N15" s="73" t="s">
        <v>158</v>
      </c>
      <c r="O15" s="177">
        <v>208</v>
      </c>
    </row>
    <row r="16" spans="1:16" ht="51.5" x14ac:dyDescent="0.35">
      <c r="A16" s="84" t="s">
        <v>166</v>
      </c>
      <c r="B16" s="77" t="s">
        <v>415</v>
      </c>
      <c r="C16" s="77" t="s">
        <v>413</v>
      </c>
      <c r="D16" s="29" t="s">
        <v>408</v>
      </c>
      <c r="E16" s="29" t="s">
        <v>273</v>
      </c>
      <c r="F16" s="162">
        <v>79</v>
      </c>
      <c r="G16" s="162">
        <v>79</v>
      </c>
      <c r="H16" s="162">
        <v>79</v>
      </c>
      <c r="I16" s="162">
        <v>79</v>
      </c>
      <c r="J16" s="162">
        <v>74</v>
      </c>
      <c r="K16" s="163">
        <v>0.98</v>
      </c>
      <c r="L16" s="164">
        <v>0.98</v>
      </c>
      <c r="M16" s="174">
        <v>45</v>
      </c>
      <c r="N16" s="164"/>
      <c r="O16" s="178">
        <v>208</v>
      </c>
    </row>
    <row r="17" spans="1:15" ht="52" thickBot="1" x14ac:dyDescent="0.4">
      <c r="A17" s="104" t="s">
        <v>168</v>
      </c>
      <c r="B17" s="77" t="s">
        <v>415</v>
      </c>
      <c r="C17" s="77" t="s">
        <v>410</v>
      </c>
      <c r="D17" s="48" t="s">
        <v>274</v>
      </c>
      <c r="E17" s="48" t="s">
        <v>275</v>
      </c>
      <c r="F17" s="165">
        <v>20</v>
      </c>
      <c r="G17" s="165">
        <v>20</v>
      </c>
      <c r="H17" s="165">
        <v>20</v>
      </c>
      <c r="I17" s="165">
        <v>20</v>
      </c>
      <c r="J17" s="165">
        <v>20</v>
      </c>
      <c r="K17" s="166">
        <v>0</v>
      </c>
      <c r="L17" s="167">
        <v>0</v>
      </c>
      <c r="M17" s="175">
        <v>45</v>
      </c>
      <c r="N17" s="167"/>
      <c r="O17" s="179" t="s">
        <v>22</v>
      </c>
    </row>
    <row r="18" spans="1:15" ht="52" thickBot="1" x14ac:dyDescent="0.4">
      <c r="A18" s="104" t="s">
        <v>168</v>
      </c>
      <c r="B18" s="77" t="s">
        <v>415</v>
      </c>
      <c r="C18" s="77" t="s">
        <v>411</v>
      </c>
      <c r="D18" s="48" t="s">
        <v>276</v>
      </c>
      <c r="E18" s="48" t="s">
        <v>275</v>
      </c>
      <c r="F18" s="165">
        <v>25</v>
      </c>
      <c r="G18" s="165">
        <v>25</v>
      </c>
      <c r="H18" s="165">
        <v>25</v>
      </c>
      <c r="I18" s="165">
        <v>25</v>
      </c>
      <c r="J18" s="165">
        <v>25</v>
      </c>
      <c r="K18" s="166">
        <v>0</v>
      </c>
      <c r="L18" s="167">
        <v>0</v>
      </c>
      <c r="M18" s="175">
        <v>45</v>
      </c>
      <c r="N18" s="167"/>
      <c r="O18" s="179" t="s">
        <v>22</v>
      </c>
    </row>
    <row r="19" spans="1:15" ht="15" thickBot="1" x14ac:dyDescent="0.4"/>
    <row r="20" spans="1:15" ht="15" thickBot="1" x14ac:dyDescent="0.4">
      <c r="A20" s="411" t="s">
        <v>1</v>
      </c>
      <c r="B20" s="694" t="s">
        <v>35</v>
      </c>
      <c r="C20" s="695"/>
      <c r="D20" s="695"/>
      <c r="E20" s="696"/>
      <c r="F20" s="696"/>
      <c r="G20" s="696"/>
      <c r="H20" s="696"/>
      <c r="I20" s="696"/>
      <c r="J20" s="696"/>
      <c r="K20" s="696"/>
      <c r="L20" s="697"/>
    </row>
    <row r="21" spans="1:15" ht="53.5" x14ac:dyDescent="0.35">
      <c r="A21" s="14" t="s">
        <v>4</v>
      </c>
      <c r="B21" s="15" t="s">
        <v>3</v>
      </c>
      <c r="C21" s="16" t="s">
        <v>4</v>
      </c>
      <c r="D21" s="16" t="s">
        <v>5</v>
      </c>
      <c r="E21" s="16" t="s">
        <v>6</v>
      </c>
      <c r="F21" s="16" t="s">
        <v>177</v>
      </c>
      <c r="G21" s="16" t="s">
        <v>178</v>
      </c>
      <c r="H21" s="16" t="s">
        <v>179</v>
      </c>
      <c r="I21" s="16" t="s">
        <v>180</v>
      </c>
      <c r="J21" s="16" t="s">
        <v>181</v>
      </c>
      <c r="K21" s="15" t="s">
        <v>14</v>
      </c>
      <c r="L21" s="15" t="s">
        <v>15</v>
      </c>
      <c r="M21" s="171" t="s">
        <v>16</v>
      </c>
      <c r="N21" s="8" t="s">
        <v>17</v>
      </c>
      <c r="O21" s="33" t="s">
        <v>18</v>
      </c>
    </row>
    <row r="22" spans="1:15" x14ac:dyDescent="0.35">
      <c r="A22" s="19" t="s">
        <v>182</v>
      </c>
      <c r="B22" s="150" t="s">
        <v>20</v>
      </c>
      <c r="C22" s="150" t="s">
        <v>403</v>
      </c>
      <c r="D22" s="150" t="s">
        <v>403</v>
      </c>
      <c r="E22" s="150" t="s">
        <v>21</v>
      </c>
      <c r="F22" s="159">
        <v>79.959999999999994</v>
      </c>
      <c r="G22" s="159">
        <v>74.959999999999994</v>
      </c>
      <c r="H22" s="159">
        <v>69.959999999999994</v>
      </c>
      <c r="I22" s="159">
        <v>69.959999999999994</v>
      </c>
      <c r="J22" s="159">
        <v>64.959999999999994</v>
      </c>
      <c r="K22" s="160">
        <v>0.3</v>
      </c>
      <c r="L22" s="161">
        <v>0.3</v>
      </c>
      <c r="M22" s="148">
        <v>20</v>
      </c>
      <c r="N22" s="349">
        <v>58.9</v>
      </c>
      <c r="O22" s="149">
        <v>1035</v>
      </c>
    </row>
  </sheetData>
  <mergeCells count="4">
    <mergeCell ref="B9:L9"/>
    <mergeCell ref="B13:L13"/>
    <mergeCell ref="B20:L20"/>
    <mergeCell ref="B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C4FD-37D3-42A6-9C33-784D0DADB043}">
  <dimension ref="A1:Q36"/>
  <sheetViews>
    <sheetView workbookViewId="0">
      <selection activeCell="A3" sqref="A3"/>
    </sheetView>
  </sheetViews>
  <sheetFormatPr defaultRowHeight="14.5" x14ac:dyDescent="0.35"/>
  <cols>
    <col min="1" max="1" width="22.08984375" customWidth="1"/>
    <col min="2" max="2" width="11.453125" customWidth="1"/>
    <col min="3" max="3" width="11.36328125" customWidth="1"/>
    <col min="4" max="4" width="9.90625" customWidth="1"/>
  </cols>
  <sheetData>
    <row r="1" spans="1:17" ht="20" x14ac:dyDescent="0.4">
      <c r="A1" s="1" t="s">
        <v>423</v>
      </c>
      <c r="B1" s="2"/>
      <c r="C1" s="2"/>
      <c r="D1" s="2"/>
      <c r="E1" s="2"/>
      <c r="F1" s="2"/>
      <c r="G1" s="2"/>
      <c r="H1" s="2"/>
      <c r="I1" s="2"/>
      <c r="J1" s="2"/>
    </row>
    <row r="2" spans="1:17" x14ac:dyDescent="0.35">
      <c r="A2" t="s">
        <v>1080</v>
      </c>
    </row>
    <row r="3" spans="1:17" ht="15" thickBot="1" x14ac:dyDescent="0.4">
      <c r="A3" t="s">
        <v>303</v>
      </c>
    </row>
    <row r="4" spans="1:17" ht="15" thickBot="1" x14ac:dyDescent="0.4">
      <c r="A4" s="391" t="s">
        <v>1</v>
      </c>
      <c r="B4" s="613" t="s">
        <v>34</v>
      </c>
      <c r="C4" s="614"/>
      <c r="D4" s="614"/>
      <c r="E4" s="614"/>
      <c r="F4" s="614"/>
      <c r="G4" s="614"/>
      <c r="H4" s="615"/>
    </row>
    <row r="5" spans="1:17" ht="53.5" x14ac:dyDescent="0.35">
      <c r="A5" s="206" t="s">
        <v>2</v>
      </c>
      <c r="B5" s="203" t="s">
        <v>3</v>
      </c>
      <c r="C5" s="204" t="s">
        <v>4</v>
      </c>
      <c r="D5" s="204" t="s">
        <v>5</v>
      </c>
      <c r="E5" s="204" t="s">
        <v>6</v>
      </c>
      <c r="F5" s="204" t="s">
        <v>7</v>
      </c>
      <c r="G5" s="205" t="s">
        <v>8</v>
      </c>
      <c r="H5" s="204" t="s">
        <v>9</v>
      </c>
      <c r="I5" s="204" t="s">
        <v>10</v>
      </c>
      <c r="J5" s="204" t="s">
        <v>11</v>
      </c>
      <c r="K5" s="204" t="s">
        <v>12</v>
      </c>
      <c r="L5" s="204" t="s">
        <v>13</v>
      </c>
      <c r="M5" s="203" t="s">
        <v>14</v>
      </c>
      <c r="N5" s="203" t="s">
        <v>15</v>
      </c>
      <c r="O5" s="202" t="s">
        <v>16</v>
      </c>
    </row>
    <row r="6" spans="1:17" ht="26.5" x14ac:dyDescent="0.35">
      <c r="A6" s="201" t="s">
        <v>422</v>
      </c>
      <c r="B6" s="193" t="s">
        <v>36</v>
      </c>
      <c r="C6" s="196" t="s">
        <v>40</v>
      </c>
      <c r="D6" s="196" t="s">
        <v>41</v>
      </c>
      <c r="E6" s="196" t="s">
        <v>21</v>
      </c>
      <c r="F6" s="196"/>
      <c r="G6" s="195">
        <v>8.9499999999999993</v>
      </c>
      <c r="H6" s="195">
        <v>7.29</v>
      </c>
      <c r="I6" s="195">
        <v>6.62</v>
      </c>
      <c r="J6" s="195">
        <v>6.47</v>
      </c>
      <c r="K6" s="195">
        <v>6.35</v>
      </c>
      <c r="L6" s="195">
        <v>6.27</v>
      </c>
      <c r="M6" s="194" t="s">
        <v>42</v>
      </c>
      <c r="N6" s="194" t="s">
        <v>43</v>
      </c>
      <c r="O6" s="193" t="s">
        <v>420</v>
      </c>
    </row>
    <row r="7" spans="1:17" ht="26.5" x14ac:dyDescent="0.35">
      <c r="A7" s="201" t="s">
        <v>421</v>
      </c>
      <c r="B7" s="200" t="s">
        <v>36</v>
      </c>
      <c r="C7" s="199" t="s">
        <v>44</v>
      </c>
      <c r="D7" s="199" t="s">
        <v>45</v>
      </c>
      <c r="E7" s="199" t="s">
        <v>21</v>
      </c>
      <c r="F7" s="199"/>
      <c r="G7" s="198">
        <v>9.81</v>
      </c>
      <c r="H7" s="198">
        <v>7.96</v>
      </c>
      <c r="I7" s="198">
        <v>7.47</v>
      </c>
      <c r="J7" s="198">
        <v>7.4</v>
      </c>
      <c r="K7" s="198">
        <v>7.28</v>
      </c>
      <c r="L7" s="198">
        <v>7.18</v>
      </c>
      <c r="M7" s="194" t="s">
        <v>42</v>
      </c>
      <c r="N7" s="194" t="s">
        <v>43</v>
      </c>
      <c r="O7" s="193" t="s">
        <v>420</v>
      </c>
    </row>
    <row r="8" spans="1:17" ht="26" x14ac:dyDescent="0.35">
      <c r="A8" s="197" t="s">
        <v>28</v>
      </c>
      <c r="B8" s="193" t="s">
        <v>36</v>
      </c>
      <c r="C8" s="196" t="s">
        <v>37</v>
      </c>
      <c r="D8" s="196" t="s">
        <v>38</v>
      </c>
      <c r="E8" s="196" t="s">
        <v>22</v>
      </c>
      <c r="F8" s="196"/>
      <c r="G8" s="195" t="s">
        <v>39</v>
      </c>
      <c r="H8" s="195">
        <v>325</v>
      </c>
      <c r="I8" s="195">
        <v>325</v>
      </c>
      <c r="J8" s="195">
        <v>325</v>
      </c>
      <c r="K8" s="195">
        <v>325</v>
      </c>
      <c r="L8" s="195">
        <v>325</v>
      </c>
      <c r="M8" s="194" t="s">
        <v>22</v>
      </c>
      <c r="N8" s="194" t="s">
        <v>22</v>
      </c>
      <c r="O8" s="193" t="s">
        <v>22</v>
      </c>
    </row>
    <row r="9" spans="1:17" ht="15" thickBot="1" x14ac:dyDescent="0.4"/>
    <row r="10" spans="1:17" ht="15" thickBot="1" x14ac:dyDescent="0.4">
      <c r="A10" s="408" t="s">
        <v>1</v>
      </c>
      <c r="B10" s="610" t="s">
        <v>35</v>
      </c>
      <c r="C10" s="611"/>
      <c r="D10" s="611"/>
      <c r="E10" s="611"/>
      <c r="F10" s="611"/>
      <c r="G10" s="611"/>
      <c r="H10" s="612"/>
    </row>
    <row r="11" spans="1:17" ht="53.5" x14ac:dyDescent="0.35">
      <c r="A11" s="3" t="s">
        <v>2</v>
      </c>
      <c r="B11" s="4" t="s">
        <v>3</v>
      </c>
      <c r="C11" s="5" t="s">
        <v>4</v>
      </c>
      <c r="D11" s="5" t="s">
        <v>5</v>
      </c>
      <c r="E11" s="5" t="s">
        <v>6</v>
      </c>
      <c r="F11" s="5" t="s">
        <v>7</v>
      </c>
      <c r="G11" s="6" t="s">
        <v>8</v>
      </c>
      <c r="H11" s="5" t="s">
        <v>9</v>
      </c>
      <c r="I11" s="5" t="s">
        <v>10</v>
      </c>
      <c r="J11" s="5" t="s">
        <v>11</v>
      </c>
      <c r="K11" s="5" t="s">
        <v>12</v>
      </c>
      <c r="L11" s="5" t="s">
        <v>13</v>
      </c>
      <c r="M11" s="4" t="s">
        <v>14</v>
      </c>
      <c r="N11" s="4" t="s">
        <v>15</v>
      </c>
      <c r="O11" s="7" t="s">
        <v>16</v>
      </c>
      <c r="P11" s="186" t="s">
        <v>17</v>
      </c>
      <c r="Q11" s="9" t="s">
        <v>18</v>
      </c>
    </row>
    <row r="12" spans="1:17" x14ac:dyDescent="0.35">
      <c r="A12" s="185" t="s">
        <v>19</v>
      </c>
      <c r="B12" s="192" t="s">
        <v>20</v>
      </c>
      <c r="C12" s="150" t="s">
        <v>419</v>
      </c>
      <c r="D12" s="150" t="s">
        <v>419</v>
      </c>
      <c r="E12" s="150" t="s">
        <v>21</v>
      </c>
      <c r="F12" s="345" t="s">
        <v>22</v>
      </c>
      <c r="G12" s="159">
        <v>16.239999999999998</v>
      </c>
      <c r="H12" s="159">
        <v>9.34</v>
      </c>
      <c r="I12" s="159">
        <v>8.34</v>
      </c>
      <c r="J12" s="159">
        <v>7.73</v>
      </c>
      <c r="K12" s="159">
        <v>7.28</v>
      </c>
      <c r="L12" s="345">
        <v>6.86</v>
      </c>
      <c r="M12" s="127">
        <v>0.3</v>
      </c>
      <c r="N12" s="127">
        <v>0.3</v>
      </c>
      <c r="O12" s="190">
        <v>20</v>
      </c>
      <c r="P12" s="349">
        <v>6.62</v>
      </c>
      <c r="Q12" s="149">
        <v>6000</v>
      </c>
    </row>
    <row r="13" spans="1:17" x14ac:dyDescent="0.35">
      <c r="A13" s="185" t="s">
        <v>23</v>
      </c>
      <c r="B13" s="192" t="s">
        <v>20</v>
      </c>
      <c r="C13" s="150" t="s">
        <v>24</v>
      </c>
      <c r="D13" s="150" t="s">
        <v>24</v>
      </c>
      <c r="E13" s="150" t="s">
        <v>21</v>
      </c>
      <c r="F13" s="159" t="s">
        <v>22</v>
      </c>
      <c r="G13" s="159">
        <v>10.65</v>
      </c>
      <c r="H13" s="159">
        <v>9.99</v>
      </c>
      <c r="I13" s="159">
        <v>9.1</v>
      </c>
      <c r="J13" s="159">
        <v>9.0399999999999991</v>
      </c>
      <c r="K13" s="159">
        <v>8.99</v>
      </c>
      <c r="L13" s="159">
        <v>8.6</v>
      </c>
      <c r="M13" s="127">
        <v>0.3</v>
      </c>
      <c r="N13" s="127">
        <v>0.3</v>
      </c>
      <c r="O13" s="190">
        <v>20</v>
      </c>
      <c r="P13" s="349">
        <v>8.31</v>
      </c>
      <c r="Q13" s="149">
        <v>5000</v>
      </c>
    </row>
    <row r="14" spans="1:17" x14ac:dyDescent="0.35">
      <c r="A14" s="185" t="s">
        <v>25</v>
      </c>
      <c r="B14" s="192" t="s">
        <v>20</v>
      </c>
      <c r="C14" s="150" t="s">
        <v>26</v>
      </c>
      <c r="D14" s="150" t="s">
        <v>26</v>
      </c>
      <c r="E14" s="150" t="s">
        <v>21</v>
      </c>
      <c r="F14" s="159" t="s">
        <v>22</v>
      </c>
      <c r="G14" s="159">
        <v>6.98</v>
      </c>
      <c r="H14" s="159">
        <v>6.85</v>
      </c>
      <c r="I14" s="159">
        <v>6.83</v>
      </c>
      <c r="J14" s="159">
        <v>6.81</v>
      </c>
      <c r="K14" s="159">
        <v>5.95</v>
      </c>
      <c r="L14" s="159">
        <v>5.68</v>
      </c>
      <c r="M14" s="127">
        <v>0.3</v>
      </c>
      <c r="N14" s="127">
        <v>0.3</v>
      </c>
      <c r="O14" s="190">
        <v>20</v>
      </c>
      <c r="P14" s="349">
        <v>5.09</v>
      </c>
      <c r="Q14" s="149">
        <v>9600</v>
      </c>
    </row>
    <row r="15" spans="1:17" ht="26" x14ac:dyDescent="0.35">
      <c r="A15" s="97" t="s">
        <v>28</v>
      </c>
      <c r="B15" s="192" t="s">
        <v>20</v>
      </c>
      <c r="C15" s="191">
        <v>250</v>
      </c>
      <c r="D15" s="191">
        <v>250</v>
      </c>
      <c r="E15" s="191">
        <v>250</v>
      </c>
      <c r="F15" s="150" t="s">
        <v>22</v>
      </c>
      <c r="G15" s="191">
        <v>250</v>
      </c>
      <c r="H15" s="191">
        <v>250</v>
      </c>
      <c r="I15" s="191">
        <v>250</v>
      </c>
      <c r="J15" s="191">
        <v>250</v>
      </c>
      <c r="K15" s="191">
        <v>250</v>
      </c>
      <c r="L15" s="187"/>
      <c r="M15" s="187"/>
      <c r="N15" s="187"/>
      <c r="O15" s="187"/>
      <c r="P15" s="187"/>
      <c r="Q15" s="187"/>
    </row>
    <row r="16" spans="1:17" ht="26" x14ac:dyDescent="0.35">
      <c r="A16" s="97" t="s">
        <v>29</v>
      </c>
      <c r="B16" s="192" t="s">
        <v>20</v>
      </c>
      <c r="C16" s="150" t="s">
        <v>30</v>
      </c>
      <c r="D16" s="150" t="s">
        <v>30</v>
      </c>
      <c r="E16" s="150" t="s">
        <v>21</v>
      </c>
      <c r="F16" s="159" t="s">
        <v>22</v>
      </c>
      <c r="G16" s="159">
        <v>12.09</v>
      </c>
      <c r="H16" s="159">
        <v>11.7</v>
      </c>
      <c r="I16" s="159">
        <v>11.42</v>
      </c>
      <c r="J16" s="159">
        <v>10.68</v>
      </c>
      <c r="K16" s="159">
        <v>10.42</v>
      </c>
      <c r="L16" s="159">
        <v>9.92</v>
      </c>
      <c r="M16" s="127">
        <v>0.3</v>
      </c>
      <c r="N16" s="127">
        <v>0.3</v>
      </c>
      <c r="O16" s="190">
        <v>20</v>
      </c>
      <c r="P16" s="349">
        <v>9.31</v>
      </c>
      <c r="Q16" s="149">
        <v>4032</v>
      </c>
    </row>
    <row r="17" spans="1:17" ht="26" x14ac:dyDescent="0.35">
      <c r="A17" s="97" t="s">
        <v>31</v>
      </c>
      <c r="B17" s="192" t="s">
        <v>20</v>
      </c>
      <c r="C17" s="150" t="s">
        <v>32</v>
      </c>
      <c r="D17" s="150" t="s">
        <v>33</v>
      </c>
      <c r="E17" s="150" t="s">
        <v>21</v>
      </c>
      <c r="F17" s="150" t="s">
        <v>22</v>
      </c>
      <c r="G17" s="191">
        <v>8.8699999999999992</v>
      </c>
      <c r="H17" s="191">
        <v>8.7799999999999994</v>
      </c>
      <c r="I17" s="191">
        <v>8.67</v>
      </c>
      <c r="J17" s="191">
        <v>7.52</v>
      </c>
      <c r="K17" s="191">
        <v>6.98</v>
      </c>
      <c r="L17" s="191">
        <v>6.75</v>
      </c>
      <c r="M17" s="127">
        <v>0.3</v>
      </c>
      <c r="N17" s="127">
        <v>0.3</v>
      </c>
      <c r="O17" s="190">
        <v>20</v>
      </c>
      <c r="P17" s="189">
        <v>3.25</v>
      </c>
      <c r="Q17" s="188">
        <v>10800</v>
      </c>
    </row>
    <row r="18" spans="1:17" ht="15" thickBot="1" x14ac:dyDescent="0.4">
      <c r="A18" s="132"/>
      <c r="B18" s="414"/>
      <c r="C18" s="414"/>
      <c r="D18" s="414"/>
      <c r="E18" s="414"/>
      <c r="F18" s="414"/>
      <c r="G18" s="415"/>
      <c r="H18" s="415"/>
      <c r="I18" s="415"/>
      <c r="J18" s="415"/>
      <c r="K18" s="415"/>
      <c r="L18" s="415"/>
      <c r="M18" s="416"/>
      <c r="N18" s="416"/>
      <c r="O18" s="414"/>
      <c r="P18" s="415"/>
      <c r="Q18" s="414"/>
    </row>
    <row r="19" spans="1:17" ht="15" thickBot="1" x14ac:dyDescent="0.4">
      <c r="A19" s="408" t="s">
        <v>1</v>
      </c>
      <c r="B19" s="610" t="s">
        <v>858</v>
      </c>
      <c r="C19" s="611"/>
      <c r="D19" s="611"/>
      <c r="E19" s="611"/>
      <c r="F19" s="611"/>
      <c r="G19" s="611"/>
      <c r="H19" s="612"/>
    </row>
    <row r="20" spans="1:17" ht="53.5" x14ac:dyDescent="0.35">
      <c r="A20" s="14" t="s">
        <v>2</v>
      </c>
      <c r="B20" s="15" t="s">
        <v>3</v>
      </c>
      <c r="C20" s="16" t="s">
        <v>4</v>
      </c>
      <c r="D20" s="16" t="s">
        <v>5</v>
      </c>
      <c r="E20" s="16" t="s">
        <v>6</v>
      </c>
      <c r="F20" s="16" t="s">
        <v>7</v>
      </c>
      <c r="G20" s="17" t="s">
        <v>8</v>
      </c>
      <c r="H20" s="16" t="s">
        <v>9</v>
      </c>
      <c r="I20" s="16" t="s">
        <v>10</v>
      </c>
      <c r="J20" s="16" t="s">
        <v>11</v>
      </c>
      <c r="K20" s="16" t="s">
        <v>12</v>
      </c>
      <c r="L20" s="16" t="s">
        <v>13</v>
      </c>
      <c r="M20" s="15" t="s">
        <v>14</v>
      </c>
      <c r="N20" s="15" t="s">
        <v>15</v>
      </c>
      <c r="O20" s="18" t="s">
        <v>16</v>
      </c>
      <c r="P20" s="18" t="s">
        <v>17</v>
      </c>
      <c r="Q20" s="18" t="s">
        <v>18</v>
      </c>
    </row>
    <row r="21" spans="1:17" ht="21.5" x14ac:dyDescent="0.35">
      <c r="A21" s="185" t="s">
        <v>23</v>
      </c>
      <c r="B21" s="24" t="s">
        <v>851</v>
      </c>
      <c r="C21" s="20" t="s">
        <v>852</v>
      </c>
      <c r="D21" s="21"/>
      <c r="E21" s="50" t="s">
        <v>21</v>
      </c>
      <c r="F21" s="417" t="s">
        <v>853</v>
      </c>
      <c r="G21" s="418">
        <v>14</v>
      </c>
      <c r="H21" s="71">
        <v>12</v>
      </c>
      <c r="I21" s="71">
        <v>12</v>
      </c>
      <c r="J21" s="71">
        <v>12</v>
      </c>
      <c r="K21" s="71">
        <v>10</v>
      </c>
      <c r="L21" s="71">
        <v>10</v>
      </c>
      <c r="M21" s="23">
        <v>0.15</v>
      </c>
      <c r="N21" s="23">
        <v>0.15</v>
      </c>
      <c r="O21" s="24" t="s">
        <v>183</v>
      </c>
      <c r="P21" s="419"/>
      <c r="Q21" s="419"/>
    </row>
    <row r="22" spans="1:17" ht="21.5" x14ac:dyDescent="0.35">
      <c r="A22" s="97" t="s">
        <v>25</v>
      </c>
      <c r="B22" s="24" t="s">
        <v>851</v>
      </c>
      <c r="C22" s="20" t="s">
        <v>852</v>
      </c>
      <c r="D22" s="20"/>
      <c r="E22" s="50" t="s">
        <v>21</v>
      </c>
      <c r="F22" s="417" t="s">
        <v>853</v>
      </c>
      <c r="G22" s="420">
        <v>10</v>
      </c>
      <c r="H22" s="71">
        <v>8</v>
      </c>
      <c r="I22" s="71">
        <v>7</v>
      </c>
      <c r="J22" s="71">
        <v>7</v>
      </c>
      <c r="K22" s="71">
        <v>7</v>
      </c>
      <c r="L22" s="71">
        <v>7</v>
      </c>
      <c r="M22" s="23">
        <v>0.15</v>
      </c>
      <c r="N22" s="23">
        <v>0.15</v>
      </c>
      <c r="O22" s="24" t="s">
        <v>183</v>
      </c>
      <c r="P22" s="419"/>
      <c r="Q22" s="419"/>
    </row>
    <row r="23" spans="1:17" ht="26" x14ac:dyDescent="0.35">
      <c r="A23" s="97" t="s">
        <v>27</v>
      </c>
      <c r="B23" s="24" t="s">
        <v>851</v>
      </c>
      <c r="C23" s="20"/>
      <c r="D23" s="20"/>
      <c r="E23" s="20"/>
      <c r="F23" s="20"/>
      <c r="G23" s="71" t="s">
        <v>854</v>
      </c>
      <c r="H23" s="71" t="s">
        <v>854</v>
      </c>
      <c r="I23" s="71" t="s">
        <v>854</v>
      </c>
      <c r="J23" s="71" t="s">
        <v>854</v>
      </c>
      <c r="K23" s="71" t="s">
        <v>854</v>
      </c>
      <c r="L23" s="71" t="s">
        <v>854</v>
      </c>
      <c r="M23" s="421"/>
      <c r="N23" s="71"/>
      <c r="O23" s="71"/>
      <c r="P23" s="71"/>
      <c r="Q23" s="24"/>
    </row>
    <row r="24" spans="1:17" ht="26" x14ac:dyDescent="0.35">
      <c r="A24" s="97" t="s">
        <v>28</v>
      </c>
      <c r="B24" s="24" t="s">
        <v>851</v>
      </c>
      <c r="C24" s="20" t="s">
        <v>855</v>
      </c>
      <c r="D24" s="20"/>
      <c r="E24" s="20"/>
      <c r="F24" s="20"/>
      <c r="G24" s="71" t="s">
        <v>856</v>
      </c>
      <c r="H24" s="71" t="s">
        <v>856</v>
      </c>
      <c r="I24" s="71" t="s">
        <v>856</v>
      </c>
      <c r="J24" s="71" t="s">
        <v>856</v>
      </c>
      <c r="K24" s="71" t="s">
        <v>856</v>
      </c>
      <c r="L24" s="71" t="s">
        <v>856</v>
      </c>
      <c r="M24" s="23"/>
      <c r="N24" s="23"/>
      <c r="O24" s="24"/>
      <c r="P24" s="24"/>
      <c r="Q24" s="24"/>
    </row>
    <row r="25" spans="1:17" ht="26" x14ac:dyDescent="0.35">
      <c r="A25" s="97" t="s">
        <v>29</v>
      </c>
      <c r="B25" s="24" t="s">
        <v>22</v>
      </c>
      <c r="C25" s="24" t="s">
        <v>22</v>
      </c>
      <c r="D25" s="24" t="s">
        <v>22</v>
      </c>
      <c r="E25" s="24" t="s">
        <v>22</v>
      </c>
      <c r="F25" s="24" t="s">
        <v>22</v>
      </c>
      <c r="G25" s="24" t="s">
        <v>22</v>
      </c>
      <c r="H25" s="24" t="s">
        <v>22</v>
      </c>
      <c r="I25" s="24" t="s">
        <v>22</v>
      </c>
      <c r="J25" s="24" t="s">
        <v>22</v>
      </c>
      <c r="K25" s="24" t="s">
        <v>22</v>
      </c>
      <c r="L25" s="24" t="s">
        <v>22</v>
      </c>
      <c r="M25" s="24" t="s">
        <v>22</v>
      </c>
      <c r="N25" s="24" t="s">
        <v>22</v>
      </c>
      <c r="O25" s="24" t="s">
        <v>22</v>
      </c>
      <c r="P25" s="24" t="s">
        <v>22</v>
      </c>
      <c r="Q25" s="24" t="s">
        <v>22</v>
      </c>
    </row>
    <row r="26" spans="1:17" ht="26" x14ac:dyDescent="0.35">
      <c r="A26" s="97" t="s">
        <v>31</v>
      </c>
      <c r="B26" s="24" t="s">
        <v>22</v>
      </c>
      <c r="C26" s="24" t="s">
        <v>22</v>
      </c>
      <c r="D26" s="24" t="s">
        <v>22</v>
      </c>
      <c r="E26" s="24" t="s">
        <v>22</v>
      </c>
      <c r="F26" s="24" t="s">
        <v>22</v>
      </c>
      <c r="G26" s="24" t="s">
        <v>22</v>
      </c>
      <c r="H26" s="24" t="s">
        <v>22</v>
      </c>
      <c r="I26" s="24" t="s">
        <v>22</v>
      </c>
      <c r="J26" s="24" t="s">
        <v>22</v>
      </c>
      <c r="K26" s="24" t="s">
        <v>22</v>
      </c>
      <c r="L26" s="24" t="s">
        <v>22</v>
      </c>
      <c r="M26" s="24" t="s">
        <v>22</v>
      </c>
      <c r="N26" s="24" t="s">
        <v>22</v>
      </c>
      <c r="O26" s="24" t="s">
        <v>22</v>
      </c>
      <c r="P26" s="24" t="s">
        <v>22</v>
      </c>
      <c r="Q26" s="24" t="s">
        <v>22</v>
      </c>
    </row>
    <row r="27" spans="1:17" ht="26" x14ac:dyDescent="0.35">
      <c r="A27" s="97" t="s">
        <v>857</v>
      </c>
      <c r="B27" s="24" t="s">
        <v>22</v>
      </c>
      <c r="C27" s="24" t="s">
        <v>22</v>
      </c>
      <c r="D27" s="24" t="s">
        <v>22</v>
      </c>
      <c r="E27" s="24" t="s">
        <v>22</v>
      </c>
      <c r="F27" s="24" t="s">
        <v>22</v>
      </c>
      <c r="G27" s="24" t="s">
        <v>22</v>
      </c>
      <c r="H27" s="24" t="s">
        <v>22</v>
      </c>
      <c r="I27" s="24" t="s">
        <v>22</v>
      </c>
      <c r="J27" s="24" t="s">
        <v>22</v>
      </c>
      <c r="K27" s="24" t="s">
        <v>22</v>
      </c>
      <c r="L27" s="24" t="s">
        <v>22</v>
      </c>
      <c r="M27" s="24" t="s">
        <v>22</v>
      </c>
      <c r="N27" s="24" t="s">
        <v>22</v>
      </c>
      <c r="O27" s="24" t="s">
        <v>22</v>
      </c>
      <c r="P27" s="24" t="s">
        <v>22</v>
      </c>
      <c r="Q27" s="24" t="s">
        <v>22</v>
      </c>
    </row>
    <row r="28" spans="1:17" ht="26.5" thickBot="1" x14ac:dyDescent="0.4">
      <c r="A28" s="104" t="s">
        <v>168</v>
      </c>
      <c r="B28" s="24" t="s">
        <v>22</v>
      </c>
      <c r="C28" s="24" t="s">
        <v>22</v>
      </c>
      <c r="D28" s="24" t="s">
        <v>22</v>
      </c>
      <c r="E28" s="24" t="s">
        <v>22</v>
      </c>
      <c r="F28" s="24" t="s">
        <v>22</v>
      </c>
      <c r="G28" s="24" t="s">
        <v>22</v>
      </c>
      <c r="H28" s="24" t="s">
        <v>22</v>
      </c>
      <c r="I28" s="24" t="s">
        <v>22</v>
      </c>
      <c r="J28" s="24" t="s">
        <v>22</v>
      </c>
      <c r="K28" s="24" t="s">
        <v>22</v>
      </c>
      <c r="L28" s="24" t="s">
        <v>22</v>
      </c>
      <c r="M28" s="24" t="s">
        <v>22</v>
      </c>
      <c r="N28" s="24" t="s">
        <v>22</v>
      </c>
      <c r="O28" s="24" t="s">
        <v>22</v>
      </c>
      <c r="P28" s="24" t="s">
        <v>22</v>
      </c>
      <c r="Q28" s="24" t="s">
        <v>22</v>
      </c>
    </row>
    <row r="29" spans="1:17" ht="15" thickBot="1" x14ac:dyDescent="0.4">
      <c r="A29" s="132"/>
      <c r="B29" s="414"/>
      <c r="C29" s="414"/>
      <c r="D29" s="414"/>
      <c r="E29" s="414"/>
      <c r="F29" s="414"/>
      <c r="G29" s="415"/>
      <c r="H29" s="415"/>
      <c r="I29" s="415"/>
      <c r="J29" s="415"/>
      <c r="K29" s="415"/>
      <c r="L29" s="415"/>
      <c r="M29" s="416"/>
      <c r="N29" s="416"/>
      <c r="O29" s="414"/>
      <c r="P29" s="415"/>
      <c r="Q29" s="414"/>
    </row>
    <row r="30" spans="1:17" ht="15" thickBot="1" x14ac:dyDescent="0.4">
      <c r="A30" s="408" t="s">
        <v>1</v>
      </c>
      <c r="B30" s="610" t="s">
        <v>46</v>
      </c>
      <c r="C30" s="611"/>
      <c r="D30" s="611"/>
      <c r="E30" s="611"/>
      <c r="F30" s="611"/>
      <c r="G30" s="611"/>
      <c r="H30" s="612"/>
    </row>
    <row r="31" spans="1:17" ht="53.5" x14ac:dyDescent="0.35">
      <c r="A31" s="14" t="s">
        <v>2</v>
      </c>
      <c r="B31" s="15" t="s">
        <v>3</v>
      </c>
      <c r="C31" s="16" t="s">
        <v>4</v>
      </c>
      <c r="D31" s="16" t="s">
        <v>5</v>
      </c>
      <c r="E31" s="16" t="s">
        <v>6</v>
      </c>
      <c r="F31" s="16" t="s">
        <v>7</v>
      </c>
      <c r="G31" s="17" t="s">
        <v>8</v>
      </c>
      <c r="H31" s="16" t="s">
        <v>9</v>
      </c>
      <c r="I31" s="16" t="s">
        <v>10</v>
      </c>
      <c r="J31" s="16" t="s">
        <v>11</v>
      </c>
      <c r="K31" s="16" t="s">
        <v>12</v>
      </c>
      <c r="L31" s="16" t="s">
        <v>13</v>
      </c>
      <c r="M31" s="15" t="s">
        <v>14</v>
      </c>
      <c r="N31" s="15" t="s">
        <v>15</v>
      </c>
      <c r="O31" s="18" t="s">
        <v>16</v>
      </c>
      <c r="P31" s="18" t="s">
        <v>17</v>
      </c>
      <c r="Q31" s="18" t="s">
        <v>18</v>
      </c>
    </row>
    <row r="32" spans="1:17" x14ac:dyDescent="0.35">
      <c r="A32" s="185" t="s">
        <v>23</v>
      </c>
      <c r="B32" s="24" t="s">
        <v>416</v>
      </c>
      <c r="C32" s="20" t="s">
        <v>49</v>
      </c>
      <c r="D32" s="20" t="s">
        <v>49</v>
      </c>
      <c r="E32" s="20" t="s">
        <v>21</v>
      </c>
      <c r="F32" s="24" t="s">
        <v>22</v>
      </c>
      <c r="G32" s="71">
        <v>14.5</v>
      </c>
      <c r="H32" s="71">
        <v>11.3</v>
      </c>
      <c r="I32" s="71">
        <v>10.52</v>
      </c>
      <c r="J32" s="71">
        <v>9.8800000000000008</v>
      </c>
      <c r="K32" s="71">
        <v>10.08</v>
      </c>
      <c r="L32" s="71">
        <v>10.07</v>
      </c>
      <c r="M32" s="23">
        <v>0.5</v>
      </c>
      <c r="N32" s="23">
        <v>0.5</v>
      </c>
      <c r="O32" s="24" t="s">
        <v>156</v>
      </c>
      <c r="P32" s="24" t="s">
        <v>48</v>
      </c>
      <c r="Q32" s="24">
        <v>4800</v>
      </c>
    </row>
    <row r="33" spans="1:17" ht="26" x14ac:dyDescent="0.35">
      <c r="A33" s="97" t="s">
        <v>50</v>
      </c>
      <c r="B33" s="24" t="s">
        <v>416</v>
      </c>
      <c r="C33" s="20" t="s">
        <v>51</v>
      </c>
      <c r="D33" s="20" t="s">
        <v>51</v>
      </c>
      <c r="E33" s="20" t="s">
        <v>21</v>
      </c>
      <c r="F33" s="24" t="s">
        <v>22</v>
      </c>
      <c r="G33" s="71" t="s">
        <v>418</v>
      </c>
      <c r="H33" s="71">
        <v>6.35</v>
      </c>
      <c r="I33" s="71">
        <v>6.35</v>
      </c>
      <c r="J33" s="71">
        <v>6.35</v>
      </c>
      <c r="K33" s="71">
        <v>4.5</v>
      </c>
      <c r="L33" s="71">
        <v>4.5</v>
      </c>
      <c r="M33" s="23" t="s">
        <v>400</v>
      </c>
      <c r="N33" s="23" t="s">
        <v>400</v>
      </c>
      <c r="O33" s="24" t="s">
        <v>156</v>
      </c>
      <c r="P33" s="24" t="s">
        <v>48</v>
      </c>
      <c r="Q33" s="24">
        <v>4800</v>
      </c>
    </row>
    <row r="34" spans="1:17" ht="26" x14ac:dyDescent="0.35">
      <c r="A34" s="97" t="s">
        <v>27</v>
      </c>
      <c r="B34" s="24" t="s">
        <v>416</v>
      </c>
      <c r="C34" s="20" t="s">
        <v>48</v>
      </c>
      <c r="D34" s="20"/>
      <c r="E34" s="20"/>
      <c r="F34" s="24" t="s">
        <v>22</v>
      </c>
      <c r="G34" s="71"/>
      <c r="H34" s="71"/>
      <c r="I34" s="71"/>
      <c r="J34" s="71"/>
      <c r="K34" s="71"/>
      <c r="L34" s="71"/>
      <c r="M34" s="23"/>
      <c r="N34" s="23"/>
      <c r="O34" s="24"/>
      <c r="P34" s="24"/>
      <c r="Q34" s="24"/>
    </row>
    <row r="35" spans="1:17" ht="26" x14ac:dyDescent="0.35">
      <c r="A35" s="97" t="s">
        <v>417</v>
      </c>
      <c r="B35" s="24" t="s">
        <v>416</v>
      </c>
      <c r="C35" s="20" t="s">
        <v>52</v>
      </c>
      <c r="D35" s="20" t="s">
        <v>52</v>
      </c>
      <c r="E35" s="20" t="s">
        <v>22</v>
      </c>
      <c r="F35" s="429">
        <v>350</v>
      </c>
      <c r="G35" s="71"/>
      <c r="H35" s="71"/>
      <c r="I35" s="71"/>
      <c r="J35" s="71"/>
      <c r="K35" s="71"/>
      <c r="L35" s="71"/>
      <c r="M35" s="23"/>
      <c r="N35" s="23"/>
      <c r="O35" s="24"/>
      <c r="P35" s="24"/>
      <c r="Q35" s="24"/>
    </row>
    <row r="36" spans="1:17" ht="26.5" thickBot="1" x14ac:dyDescent="0.4">
      <c r="A36" s="104" t="s">
        <v>168</v>
      </c>
      <c r="B36" s="31"/>
      <c r="C36" s="48"/>
      <c r="D36" s="48"/>
      <c r="E36" s="48"/>
      <c r="F36" s="48"/>
      <c r="G36" s="165"/>
      <c r="H36" s="165"/>
      <c r="I36" s="165"/>
      <c r="J36" s="165"/>
      <c r="K36" s="165"/>
      <c r="L36" s="165"/>
      <c r="M36" s="49"/>
      <c r="N36" s="49"/>
      <c r="O36" s="31"/>
      <c r="P36" s="31"/>
      <c r="Q36" s="31"/>
    </row>
  </sheetData>
  <mergeCells count="4">
    <mergeCell ref="B10:H10"/>
    <mergeCell ref="B4:H4"/>
    <mergeCell ref="B30:H30"/>
    <mergeCell ref="B19:H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F8F3-7A9B-4A72-9841-927A285A0D70}">
  <dimension ref="A1:Q13"/>
  <sheetViews>
    <sheetView workbookViewId="0">
      <selection activeCell="C8" sqref="C8"/>
    </sheetView>
  </sheetViews>
  <sheetFormatPr defaultRowHeight="14.5" x14ac:dyDescent="0.35"/>
  <cols>
    <col min="1" max="1" width="22.36328125" customWidth="1"/>
  </cols>
  <sheetData>
    <row r="1" spans="1:17" ht="20" x14ac:dyDescent="0.4">
      <c r="A1" s="1" t="s">
        <v>433</v>
      </c>
      <c r="B1" s="2"/>
      <c r="C1" s="2"/>
      <c r="D1" s="2"/>
      <c r="E1" s="2"/>
      <c r="F1" s="2"/>
      <c r="G1" s="2"/>
      <c r="H1" s="2"/>
      <c r="I1" s="2"/>
      <c r="J1" s="2"/>
    </row>
    <row r="2" spans="1:17" x14ac:dyDescent="0.35">
      <c r="A2" t="s">
        <v>304</v>
      </c>
    </row>
    <row r="3" spans="1:17" ht="15" thickBot="1" x14ac:dyDescent="0.4"/>
    <row r="4" spans="1:17" ht="15" thickBot="1" x14ac:dyDescent="0.4">
      <c r="A4" s="391" t="s">
        <v>1</v>
      </c>
      <c r="B4" s="613" t="s">
        <v>46</v>
      </c>
      <c r="C4" s="614"/>
      <c r="D4" s="614"/>
      <c r="E4" s="614"/>
      <c r="F4" s="614"/>
      <c r="G4" s="614"/>
      <c r="H4" s="615"/>
    </row>
    <row r="5" spans="1:17" ht="53.5" x14ac:dyDescent="0.35">
      <c r="A5" s="14" t="s">
        <v>2</v>
      </c>
      <c r="B5" s="15" t="s">
        <v>3</v>
      </c>
      <c r="C5" s="16" t="s">
        <v>4</v>
      </c>
      <c r="D5" s="16" t="s">
        <v>5</v>
      </c>
      <c r="E5" s="16" t="s">
        <v>6</v>
      </c>
      <c r="F5" s="430" t="s">
        <v>53</v>
      </c>
      <c r="G5" s="430" t="s">
        <v>54</v>
      </c>
      <c r="H5" s="17" t="s">
        <v>55</v>
      </c>
      <c r="I5" s="16" t="s">
        <v>56</v>
      </c>
      <c r="J5" s="16" t="s">
        <v>57</v>
      </c>
      <c r="K5" s="16" t="s">
        <v>58</v>
      </c>
      <c r="L5" s="16" t="s">
        <v>59</v>
      </c>
      <c r="M5" s="15" t="s">
        <v>14</v>
      </c>
      <c r="N5" s="15" t="s">
        <v>15</v>
      </c>
      <c r="O5" s="18" t="s">
        <v>16</v>
      </c>
      <c r="P5" s="18" t="s">
        <v>17</v>
      </c>
      <c r="Q5" s="18" t="s">
        <v>18</v>
      </c>
    </row>
    <row r="6" spans="1:17" ht="26.5" x14ac:dyDescent="0.35">
      <c r="A6" s="185" t="s">
        <v>430</v>
      </c>
      <c r="B6" s="24" t="s">
        <v>416</v>
      </c>
      <c r="C6" s="20" t="s">
        <v>432</v>
      </c>
      <c r="D6" s="20" t="s">
        <v>432</v>
      </c>
      <c r="E6" s="20" t="s">
        <v>21</v>
      </c>
      <c r="F6" s="20" t="s">
        <v>431</v>
      </c>
      <c r="G6" s="20" t="s">
        <v>400</v>
      </c>
      <c r="H6" s="71">
        <v>21.31</v>
      </c>
      <c r="I6" s="71">
        <v>20.98</v>
      </c>
      <c r="J6" s="71">
        <v>20.98</v>
      </c>
      <c r="K6" s="71">
        <v>20.73</v>
      </c>
      <c r="L6" s="71">
        <v>20.73</v>
      </c>
      <c r="M6" s="23">
        <v>0.5</v>
      </c>
      <c r="N6" s="23">
        <v>0.5</v>
      </c>
      <c r="O6" s="24">
        <v>30</v>
      </c>
      <c r="P6" s="24">
        <v>20.73</v>
      </c>
      <c r="Q6" s="24">
        <v>1456</v>
      </c>
    </row>
    <row r="7" spans="1:17" ht="26.5" x14ac:dyDescent="0.35">
      <c r="A7" s="185" t="s">
        <v>430</v>
      </c>
      <c r="B7" s="24" t="s">
        <v>416</v>
      </c>
      <c r="C7" s="20" t="s">
        <v>429</v>
      </c>
      <c r="D7" s="20" t="s">
        <v>429</v>
      </c>
      <c r="E7" s="20" t="s">
        <v>21</v>
      </c>
      <c r="F7" s="20" t="s">
        <v>428</v>
      </c>
      <c r="G7" s="20" t="s">
        <v>400</v>
      </c>
      <c r="H7" s="71">
        <v>23.31</v>
      </c>
      <c r="I7" s="71">
        <v>22.98</v>
      </c>
      <c r="J7" s="71">
        <v>22.98</v>
      </c>
      <c r="K7" s="71">
        <v>22.73</v>
      </c>
      <c r="L7" s="71">
        <v>22.73</v>
      </c>
      <c r="M7" s="23">
        <v>0.5</v>
      </c>
      <c r="N7" s="23">
        <v>0.5</v>
      </c>
      <c r="O7" s="24">
        <v>30</v>
      </c>
      <c r="P7" s="24">
        <v>22.73</v>
      </c>
      <c r="Q7" s="24">
        <v>1456</v>
      </c>
    </row>
    <row r="8" spans="1:17" ht="26" x14ac:dyDescent="0.35">
      <c r="A8" s="97" t="s">
        <v>427</v>
      </c>
      <c r="B8" s="24" t="s">
        <v>416</v>
      </c>
      <c r="C8" s="20" t="s">
        <v>426</v>
      </c>
      <c r="D8" s="20" t="s">
        <v>426</v>
      </c>
      <c r="E8" s="20" t="s">
        <v>21</v>
      </c>
      <c r="F8" s="20" t="s">
        <v>425</v>
      </c>
      <c r="G8" s="20" t="s">
        <v>400</v>
      </c>
      <c r="H8" s="71">
        <v>6.55</v>
      </c>
      <c r="I8" s="71">
        <v>6.06</v>
      </c>
      <c r="J8" s="71">
        <v>6.06</v>
      </c>
      <c r="K8" s="71">
        <v>4.1399999999999997</v>
      </c>
      <c r="L8" s="71">
        <v>4.05</v>
      </c>
      <c r="M8" s="23">
        <v>0.5</v>
      </c>
      <c r="N8" s="23">
        <v>0.5</v>
      </c>
      <c r="O8" s="24">
        <v>30</v>
      </c>
      <c r="P8" s="24">
        <v>4.05</v>
      </c>
      <c r="Q8" s="24">
        <v>6000</v>
      </c>
    </row>
    <row r="9" spans="1:17" ht="26.5" thickBot="1" x14ac:dyDescent="0.4">
      <c r="A9" s="123" t="s">
        <v>424</v>
      </c>
      <c r="B9" s="24" t="s">
        <v>416</v>
      </c>
      <c r="C9" s="20" t="s">
        <v>52</v>
      </c>
      <c r="D9" s="20" t="s">
        <v>52</v>
      </c>
      <c r="E9" s="20"/>
      <c r="F9" s="20"/>
      <c r="G9" s="431">
        <v>350</v>
      </c>
      <c r="H9" s="71"/>
      <c r="I9" s="71"/>
      <c r="J9" s="71"/>
      <c r="K9" s="71"/>
      <c r="L9" s="71"/>
      <c r="M9" s="23"/>
      <c r="N9" s="23"/>
      <c r="O9" s="24"/>
      <c r="P9" s="24"/>
      <c r="Q9" s="24"/>
    </row>
    <row r="10" spans="1:17" ht="26" x14ac:dyDescent="0.35">
      <c r="A10" s="97" t="s">
        <v>857</v>
      </c>
      <c r="B10" s="24" t="s">
        <v>416</v>
      </c>
      <c r="C10" s="20" t="s">
        <v>882</v>
      </c>
      <c r="D10" s="20"/>
      <c r="E10" s="20"/>
      <c r="F10" s="20"/>
      <c r="G10" s="20"/>
      <c r="H10" s="71"/>
      <c r="I10" s="71"/>
      <c r="J10" s="71"/>
      <c r="K10" s="71"/>
      <c r="L10" s="71"/>
      <c r="M10" s="23"/>
      <c r="N10" s="23"/>
      <c r="O10" s="24"/>
      <c r="P10" s="24"/>
      <c r="Q10" s="24"/>
    </row>
    <row r="11" spans="1:17" ht="26.5" thickBot="1" x14ac:dyDescent="0.4">
      <c r="A11" s="104" t="s">
        <v>168</v>
      </c>
      <c r="B11" s="31" t="s">
        <v>416</v>
      </c>
      <c r="C11" s="48" t="s">
        <v>680</v>
      </c>
      <c r="D11" s="616" t="s">
        <v>679</v>
      </c>
      <c r="E11" s="617"/>
      <c r="F11" s="617"/>
      <c r="G11" s="617"/>
      <c r="H11" s="617"/>
      <c r="I11" s="617"/>
      <c r="J11" s="617"/>
      <c r="K11" s="617"/>
      <c r="L11" s="617"/>
      <c r="M11" s="617"/>
      <c r="N11" s="617"/>
      <c r="O11" s="617"/>
      <c r="P11" s="617"/>
      <c r="Q11" s="618"/>
    </row>
    <row r="13" spans="1:17" x14ac:dyDescent="0.35">
      <c r="D13" t="s">
        <v>158</v>
      </c>
    </row>
  </sheetData>
  <mergeCells count="2">
    <mergeCell ref="B4:H4"/>
    <mergeCell ref="D11:Q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2917-41BE-4655-9E03-8F98E29D3F2A}">
  <dimension ref="A1:P188"/>
  <sheetViews>
    <sheetView zoomScale="75" zoomScaleNormal="75" workbookViewId="0">
      <selection activeCell="J84" sqref="J84"/>
    </sheetView>
  </sheetViews>
  <sheetFormatPr defaultColWidth="9.08984375" defaultRowHeight="14.5" x14ac:dyDescent="0.35"/>
  <cols>
    <col min="1" max="1" width="60.36328125" style="13" customWidth="1"/>
    <col min="2" max="2" width="16" style="13" customWidth="1"/>
    <col min="3" max="3" width="9.36328125" style="13" bestFit="1" customWidth="1"/>
    <col min="4" max="4" width="14.90625" style="13" customWidth="1"/>
    <col min="5" max="5" width="15.54296875" style="13" customWidth="1"/>
    <col min="6" max="6" width="9.36328125" style="13" bestFit="1" customWidth="1"/>
    <col min="7" max="7" width="12.6328125" style="13" customWidth="1"/>
    <col min="8" max="8" width="9.90625" style="13" bestFit="1" customWidth="1"/>
    <col min="9" max="12" width="9.36328125" style="13" bestFit="1" customWidth="1"/>
    <col min="13" max="14" width="9.08984375" style="13"/>
    <col min="15" max="16" width="9.36328125" style="13" bestFit="1" customWidth="1"/>
    <col min="17" max="16384" width="9.08984375" style="13"/>
  </cols>
  <sheetData>
    <row r="1" spans="1:16" ht="20" x14ac:dyDescent="0.4">
      <c r="A1" s="1" t="s">
        <v>714</v>
      </c>
      <c r="B1" s="35"/>
      <c r="C1" s="35"/>
      <c r="D1" s="35"/>
      <c r="E1" s="35"/>
      <c r="F1" s="35"/>
      <c r="G1" s="35"/>
      <c r="H1" s="35"/>
      <c r="I1" s="35"/>
      <c r="J1" s="35"/>
      <c r="K1" s="35"/>
      <c r="L1" s="35"/>
    </row>
    <row r="2" spans="1:16" x14ac:dyDescent="0.35">
      <c r="A2" t="s">
        <v>1080</v>
      </c>
    </row>
    <row r="3" spans="1:16" x14ac:dyDescent="0.35">
      <c r="A3" t="s">
        <v>303</v>
      </c>
    </row>
    <row r="4" spans="1:16" ht="15" thickBot="1" x14ac:dyDescent="0.4">
      <c r="A4"/>
    </row>
    <row r="5" spans="1:16" ht="15" thickBot="1" x14ac:dyDescent="0.4">
      <c r="A5" s="391" t="s">
        <v>1</v>
      </c>
      <c r="B5" s="613" t="s">
        <v>60</v>
      </c>
      <c r="C5" s="614"/>
      <c r="D5" s="614"/>
      <c r="E5" s="614"/>
      <c r="F5" s="614"/>
      <c r="G5" s="614"/>
      <c r="H5" s="614"/>
      <c r="I5" s="615"/>
    </row>
    <row r="6" spans="1:16" ht="53.5" x14ac:dyDescent="0.35">
      <c r="A6" s="206" t="s">
        <v>2</v>
      </c>
      <c r="B6" s="203" t="s">
        <v>3</v>
      </c>
      <c r="C6" s="204" t="s">
        <v>4</v>
      </c>
      <c r="D6" s="204" t="s">
        <v>5</v>
      </c>
      <c r="E6" s="204" t="s">
        <v>319</v>
      </c>
      <c r="F6" s="204" t="s">
        <v>6</v>
      </c>
      <c r="G6" s="205" t="s">
        <v>61</v>
      </c>
      <c r="H6" s="204" t="s">
        <v>62</v>
      </c>
      <c r="I6" s="204" t="s">
        <v>63</v>
      </c>
      <c r="J6" s="204" t="s">
        <v>64</v>
      </c>
      <c r="K6" s="204" t="s">
        <v>65</v>
      </c>
      <c r="L6" s="203" t="s">
        <v>14</v>
      </c>
      <c r="M6" s="203" t="s">
        <v>15</v>
      </c>
      <c r="N6" s="208" t="s">
        <v>16</v>
      </c>
      <c r="O6" s="186" t="s">
        <v>17</v>
      </c>
      <c r="P6" s="207" t="s">
        <v>18</v>
      </c>
    </row>
    <row r="7" spans="1:16" x14ac:dyDescent="0.35">
      <c r="A7" s="540" t="s">
        <v>66</v>
      </c>
      <c r="B7" s="541"/>
      <c r="C7" s="541"/>
      <c r="D7" s="542"/>
      <c r="E7" s="543"/>
      <c r="F7" s="542"/>
      <c r="G7" s="544"/>
      <c r="H7" s="544"/>
      <c r="I7" s="544"/>
      <c r="J7" s="544"/>
      <c r="K7" s="545"/>
      <c r="L7" s="546"/>
      <c r="M7" s="546"/>
      <c r="N7" s="547"/>
      <c r="O7" s="547"/>
      <c r="P7" s="547"/>
    </row>
    <row r="8" spans="1:16" ht="40.25" customHeight="1" x14ac:dyDescent="0.35">
      <c r="A8" s="548" t="s">
        <v>67</v>
      </c>
      <c r="B8" s="549" t="s">
        <v>68</v>
      </c>
      <c r="C8" s="549" t="s">
        <v>69</v>
      </c>
      <c r="D8" s="550" t="s">
        <v>311</v>
      </c>
      <c r="E8" s="550" t="s">
        <v>713</v>
      </c>
      <c r="F8" s="549" t="s">
        <v>21</v>
      </c>
      <c r="G8" s="551" t="s">
        <v>1614</v>
      </c>
      <c r="H8" s="551">
        <v>49.12</v>
      </c>
      <c r="I8" s="551">
        <v>46.87</v>
      </c>
      <c r="J8" s="551">
        <v>45.95</v>
      </c>
      <c r="K8" s="552"/>
      <c r="L8" s="553" t="s">
        <v>70</v>
      </c>
      <c r="M8" s="553" t="s">
        <v>70</v>
      </c>
      <c r="N8" s="554" t="s">
        <v>71</v>
      </c>
      <c r="O8" s="555">
        <v>44.95</v>
      </c>
      <c r="P8" s="556">
        <v>1100</v>
      </c>
    </row>
    <row r="9" spans="1:16" ht="40" x14ac:dyDescent="0.35">
      <c r="A9" s="548" t="s">
        <v>67</v>
      </c>
      <c r="B9" s="549" t="s">
        <v>68</v>
      </c>
      <c r="C9" s="549" t="s">
        <v>72</v>
      </c>
      <c r="D9" s="550" t="s">
        <v>312</v>
      </c>
      <c r="E9" s="550" t="s">
        <v>712</v>
      </c>
      <c r="F9" s="549" t="s">
        <v>21</v>
      </c>
      <c r="G9" s="551" t="s">
        <v>1614</v>
      </c>
      <c r="H9" s="551">
        <v>49.12</v>
      </c>
      <c r="I9" s="551">
        <v>46.87</v>
      </c>
      <c r="J9" s="551">
        <v>45.95</v>
      </c>
      <c r="K9" s="552"/>
      <c r="L9" s="553" t="s">
        <v>70</v>
      </c>
      <c r="M9" s="553" t="s">
        <v>70</v>
      </c>
      <c r="N9" s="554" t="s">
        <v>71</v>
      </c>
      <c r="O9" s="555">
        <v>44.95</v>
      </c>
      <c r="P9" s="556">
        <v>840</v>
      </c>
    </row>
    <row r="10" spans="1:16" x14ac:dyDescent="0.35">
      <c r="A10" s="540" t="s">
        <v>73</v>
      </c>
      <c r="B10" s="549"/>
      <c r="C10" s="549"/>
      <c r="D10" s="557"/>
      <c r="E10" s="550"/>
      <c r="F10" s="558"/>
      <c r="G10" s="551"/>
      <c r="H10" s="551"/>
      <c r="I10" s="551"/>
      <c r="J10" s="551"/>
      <c r="K10" s="559"/>
      <c r="L10" s="553"/>
      <c r="M10" s="553"/>
      <c r="N10" s="554"/>
      <c r="O10" s="554"/>
      <c r="P10" s="554"/>
    </row>
    <row r="11" spans="1:16" ht="43.75" customHeight="1" x14ac:dyDescent="0.35">
      <c r="A11" s="548" t="s">
        <v>74</v>
      </c>
      <c r="B11" s="549" t="s">
        <v>68</v>
      </c>
      <c r="C11" s="549" t="s">
        <v>75</v>
      </c>
      <c r="D11" s="550" t="s">
        <v>711</v>
      </c>
      <c r="E11" s="550" t="s">
        <v>1615</v>
      </c>
      <c r="F11" s="549" t="s">
        <v>21</v>
      </c>
      <c r="G11" s="551" t="s">
        <v>1616</v>
      </c>
      <c r="H11" s="551">
        <v>59.46</v>
      </c>
      <c r="I11" s="551">
        <v>57.21</v>
      </c>
      <c r="J11" s="551">
        <v>54.37</v>
      </c>
      <c r="K11" s="552"/>
      <c r="L11" s="553" t="s">
        <v>70</v>
      </c>
      <c r="M11" s="553" t="s">
        <v>70</v>
      </c>
      <c r="N11" s="554" t="s">
        <v>71</v>
      </c>
      <c r="O11" s="555">
        <v>52.09</v>
      </c>
      <c r="P11" s="560">
        <v>800</v>
      </c>
    </row>
    <row r="12" spans="1:16" ht="44.4" customHeight="1" x14ac:dyDescent="0.35">
      <c r="A12" s="548" t="s">
        <v>74</v>
      </c>
      <c r="B12" s="549" t="s">
        <v>68</v>
      </c>
      <c r="C12" s="549" t="s">
        <v>75</v>
      </c>
      <c r="D12" s="550" t="s">
        <v>710</v>
      </c>
      <c r="E12" s="550" t="s">
        <v>709</v>
      </c>
      <c r="F12" s="549" t="s">
        <v>21</v>
      </c>
      <c r="G12" s="551" t="s">
        <v>1616</v>
      </c>
      <c r="H12" s="551">
        <v>59.46</v>
      </c>
      <c r="I12" s="551">
        <v>57.21</v>
      </c>
      <c r="J12" s="551">
        <v>54.37</v>
      </c>
      <c r="K12" s="552"/>
      <c r="L12" s="553" t="s">
        <v>70</v>
      </c>
      <c r="M12" s="553" t="s">
        <v>70</v>
      </c>
      <c r="N12" s="554" t="s">
        <v>71</v>
      </c>
      <c r="O12" s="555">
        <v>52.09</v>
      </c>
      <c r="P12" s="560" t="s">
        <v>708</v>
      </c>
    </row>
    <row r="13" spans="1:16" x14ac:dyDescent="0.35">
      <c r="A13" s="540" t="s">
        <v>76</v>
      </c>
      <c r="B13" s="549"/>
      <c r="C13" s="549"/>
      <c r="D13" s="558"/>
      <c r="E13" s="550"/>
      <c r="F13" s="558"/>
      <c r="G13" s="551"/>
      <c r="H13" s="551"/>
      <c r="I13" s="551"/>
      <c r="J13" s="551"/>
      <c r="K13" s="559"/>
      <c r="L13" s="553"/>
      <c r="M13" s="553"/>
      <c r="N13" s="554"/>
      <c r="O13" s="554"/>
      <c r="P13" s="554"/>
    </row>
    <row r="14" spans="1:16" ht="40" x14ac:dyDescent="0.35">
      <c r="A14" s="548" t="s">
        <v>77</v>
      </c>
      <c r="B14" s="549" t="s">
        <v>68</v>
      </c>
      <c r="C14" s="549" t="s">
        <v>78</v>
      </c>
      <c r="D14" s="550" t="s">
        <v>707</v>
      </c>
      <c r="E14" s="550" t="s">
        <v>706</v>
      </c>
      <c r="F14" s="549" t="s">
        <v>21</v>
      </c>
      <c r="G14" s="551" t="s">
        <v>1617</v>
      </c>
      <c r="H14" s="561">
        <v>69.239999999999995</v>
      </c>
      <c r="I14" s="551">
        <v>66.989999999999995</v>
      </c>
      <c r="J14" s="551">
        <v>62.04</v>
      </c>
      <c r="K14" s="552"/>
      <c r="L14" s="553" t="s">
        <v>70</v>
      </c>
      <c r="M14" s="553" t="s">
        <v>70</v>
      </c>
      <c r="N14" s="554" t="s">
        <v>71</v>
      </c>
      <c r="O14" s="555">
        <v>61.21</v>
      </c>
      <c r="P14" s="560">
        <v>580</v>
      </c>
    </row>
    <row r="15" spans="1:16" ht="40" x14ac:dyDescent="0.35">
      <c r="A15" s="548" t="s">
        <v>77</v>
      </c>
      <c r="B15" s="549" t="s">
        <v>68</v>
      </c>
      <c r="C15" s="549" t="s">
        <v>78</v>
      </c>
      <c r="D15" s="550" t="s">
        <v>705</v>
      </c>
      <c r="E15" s="550" t="s">
        <v>704</v>
      </c>
      <c r="F15" s="549" t="s">
        <v>21</v>
      </c>
      <c r="G15" s="551" t="s">
        <v>1617</v>
      </c>
      <c r="H15" s="551">
        <v>69.239999999999995</v>
      </c>
      <c r="I15" s="551">
        <v>66.989999999999995</v>
      </c>
      <c r="J15" s="551">
        <v>62.04</v>
      </c>
      <c r="K15" s="552"/>
      <c r="L15" s="553" t="s">
        <v>70</v>
      </c>
      <c r="M15" s="553" t="s">
        <v>70</v>
      </c>
      <c r="N15" s="554" t="s">
        <v>71</v>
      </c>
      <c r="O15" s="555">
        <v>61.21</v>
      </c>
      <c r="P15" s="560" t="s">
        <v>703</v>
      </c>
    </row>
    <row r="16" spans="1:16" ht="27" customHeight="1" x14ac:dyDescent="0.35">
      <c r="A16" s="325" t="s">
        <v>79</v>
      </c>
      <c r="B16" s="563" t="s">
        <v>80</v>
      </c>
      <c r="C16" s="563" t="s">
        <v>81</v>
      </c>
      <c r="D16" s="565" t="s">
        <v>82</v>
      </c>
      <c r="E16" s="565" t="s">
        <v>22</v>
      </c>
      <c r="F16" s="668" t="s">
        <v>83</v>
      </c>
      <c r="G16" s="669"/>
      <c r="H16" s="669"/>
      <c r="I16" s="670"/>
      <c r="J16" s="562">
        <v>3</v>
      </c>
      <c r="K16" s="566"/>
      <c r="L16" s="566"/>
      <c r="M16" s="566"/>
      <c r="N16" s="564" t="s">
        <v>702</v>
      </c>
      <c r="O16" s="567"/>
      <c r="P16" s="568"/>
    </row>
    <row r="17" spans="1:16" ht="27" customHeight="1" x14ac:dyDescent="0.35">
      <c r="A17" s="325" t="s">
        <v>84</v>
      </c>
      <c r="B17" s="563" t="s">
        <v>85</v>
      </c>
      <c r="C17" s="563" t="s">
        <v>86</v>
      </c>
      <c r="D17" s="565" t="s">
        <v>87</v>
      </c>
      <c r="E17" s="565" t="s">
        <v>22</v>
      </c>
      <c r="F17" s="668" t="s">
        <v>83</v>
      </c>
      <c r="G17" s="669"/>
      <c r="H17" s="669"/>
      <c r="I17" s="670"/>
      <c r="J17" s="562">
        <v>1</v>
      </c>
      <c r="K17" s="566"/>
      <c r="L17" s="566"/>
      <c r="M17" s="568"/>
      <c r="N17" s="569" t="s">
        <v>702</v>
      </c>
      <c r="O17" s="567"/>
      <c r="P17" s="570"/>
    </row>
    <row r="18" spans="1:16" ht="52.75" customHeight="1" x14ac:dyDescent="0.35">
      <c r="A18" s="320" t="s">
        <v>142</v>
      </c>
      <c r="B18" s="116" t="s">
        <v>22</v>
      </c>
      <c r="C18" s="116" t="s">
        <v>22</v>
      </c>
      <c r="D18" s="117" t="s">
        <v>22</v>
      </c>
      <c r="E18" s="117" t="s">
        <v>22</v>
      </c>
      <c r="F18" s="323" t="s">
        <v>22</v>
      </c>
      <c r="G18" s="671" t="s">
        <v>88</v>
      </c>
      <c r="H18" s="672"/>
      <c r="I18" s="672"/>
      <c r="J18" s="673"/>
      <c r="K18" s="322"/>
      <c r="L18" s="322"/>
      <c r="M18" s="322"/>
      <c r="N18" s="313" t="s">
        <v>71</v>
      </c>
      <c r="O18" s="321"/>
      <c r="P18" s="321"/>
    </row>
    <row r="19" spans="1:16" ht="54.65" customHeight="1" x14ac:dyDescent="0.35">
      <c r="A19" s="320" t="s">
        <v>142</v>
      </c>
      <c r="B19" s="116" t="s">
        <v>22</v>
      </c>
      <c r="C19" s="116" t="s">
        <v>22</v>
      </c>
      <c r="D19" s="117" t="s">
        <v>22</v>
      </c>
      <c r="E19" s="117" t="s">
        <v>22</v>
      </c>
      <c r="F19" s="323" t="s">
        <v>22</v>
      </c>
      <c r="G19" s="671" t="s">
        <v>89</v>
      </c>
      <c r="H19" s="672"/>
      <c r="I19" s="672"/>
      <c r="J19" s="673"/>
      <c r="K19" s="324"/>
      <c r="L19" s="322"/>
      <c r="M19" s="322"/>
      <c r="N19" s="313" t="s">
        <v>71</v>
      </c>
      <c r="O19" s="321"/>
      <c r="P19" s="321"/>
    </row>
    <row r="20" spans="1:16" ht="52.25" customHeight="1" x14ac:dyDescent="0.35">
      <c r="A20" s="320" t="s">
        <v>142</v>
      </c>
      <c r="B20" s="116" t="s">
        <v>22</v>
      </c>
      <c r="C20" s="116" t="s">
        <v>22</v>
      </c>
      <c r="D20" s="117" t="s">
        <v>22</v>
      </c>
      <c r="E20" s="117" t="s">
        <v>22</v>
      </c>
      <c r="F20" s="323" t="s">
        <v>22</v>
      </c>
      <c r="G20" s="671" t="s">
        <v>90</v>
      </c>
      <c r="H20" s="672"/>
      <c r="I20" s="672"/>
      <c r="J20" s="673"/>
      <c r="K20" s="324"/>
      <c r="L20" s="322"/>
      <c r="M20" s="322"/>
      <c r="N20" s="313" t="s">
        <v>71</v>
      </c>
      <c r="O20" s="321"/>
      <c r="P20" s="321"/>
    </row>
    <row r="21" spans="1:16" ht="38.25" customHeight="1" x14ac:dyDescent="0.35">
      <c r="A21" s="320" t="s">
        <v>91</v>
      </c>
      <c r="B21" s="116" t="s">
        <v>68</v>
      </c>
      <c r="C21" s="116" t="s">
        <v>92</v>
      </c>
      <c r="D21" s="117" t="s">
        <v>22</v>
      </c>
      <c r="E21" s="117" t="s">
        <v>22</v>
      </c>
      <c r="F21" s="323" t="s">
        <v>22</v>
      </c>
      <c r="G21" s="671" t="s">
        <v>93</v>
      </c>
      <c r="H21" s="672"/>
      <c r="I21" s="672"/>
      <c r="J21" s="673"/>
      <c r="K21" s="316"/>
      <c r="L21" s="322"/>
      <c r="M21" s="322"/>
      <c r="N21" s="313" t="s">
        <v>701</v>
      </c>
      <c r="O21" s="321"/>
      <c r="P21" s="313"/>
    </row>
    <row r="22" spans="1:16" ht="40" x14ac:dyDescent="0.35">
      <c r="A22" s="320" t="s">
        <v>95</v>
      </c>
      <c r="B22" s="116" t="s">
        <v>68</v>
      </c>
      <c r="C22" s="116" t="s">
        <v>700</v>
      </c>
      <c r="D22" s="116" t="s">
        <v>699</v>
      </c>
      <c r="E22" s="384"/>
      <c r="F22" s="319" t="s">
        <v>21</v>
      </c>
      <c r="G22" s="318" t="s">
        <v>22</v>
      </c>
      <c r="H22" s="317">
        <v>74</v>
      </c>
      <c r="I22" s="317">
        <v>69</v>
      </c>
      <c r="J22" s="317">
        <v>66</v>
      </c>
      <c r="K22" s="316"/>
      <c r="L22" s="315" t="s">
        <v>70</v>
      </c>
      <c r="M22" s="315" t="s">
        <v>70</v>
      </c>
      <c r="N22" s="313" t="s">
        <v>183</v>
      </c>
      <c r="O22" s="314">
        <v>66</v>
      </c>
      <c r="P22" s="313">
        <v>500</v>
      </c>
    </row>
    <row r="23" spans="1:16" ht="26.25" customHeight="1" x14ac:dyDescent="0.35">
      <c r="A23" s="309" t="s">
        <v>27</v>
      </c>
      <c r="B23" s="383"/>
      <c r="C23" s="308"/>
      <c r="D23" s="308"/>
      <c r="E23" s="308"/>
      <c r="F23" s="308"/>
      <c r="G23" s="654" t="s">
        <v>96</v>
      </c>
      <c r="H23" s="655"/>
      <c r="I23" s="655"/>
      <c r="J23" s="656"/>
      <c r="K23" s="306"/>
      <c r="L23" s="305"/>
      <c r="M23" s="305"/>
      <c r="N23" s="312"/>
      <c r="O23" s="311"/>
      <c r="P23" s="310"/>
    </row>
    <row r="24" spans="1:16" ht="15" thickBot="1" x14ac:dyDescent="0.4">
      <c r="A24" s="309" t="s">
        <v>97</v>
      </c>
      <c r="B24" s="308"/>
      <c r="C24" s="308"/>
      <c r="D24" s="308"/>
      <c r="E24" s="308"/>
      <c r="F24" s="308"/>
      <c r="G24" s="307">
        <v>350</v>
      </c>
      <c r="H24" s="307">
        <v>350</v>
      </c>
      <c r="I24" s="307">
        <v>350</v>
      </c>
      <c r="J24" s="307">
        <v>350</v>
      </c>
      <c r="K24" s="306"/>
      <c r="L24" s="305"/>
      <c r="M24" s="305"/>
      <c r="N24" s="304"/>
      <c r="O24" s="298"/>
      <c r="P24" s="297"/>
    </row>
    <row r="25" spans="1:16" x14ac:dyDescent="0.35">
      <c r="A25" s="303" t="s">
        <v>98</v>
      </c>
      <c r="B25" s="660" t="s">
        <v>99</v>
      </c>
      <c r="C25" s="661"/>
      <c r="D25" s="661"/>
      <c r="E25" s="661"/>
      <c r="F25" s="662"/>
      <c r="G25" s="302"/>
      <c r="H25" s="302"/>
      <c r="I25" s="302"/>
      <c r="J25" s="302"/>
      <c r="K25" s="301"/>
      <c r="L25" s="300"/>
      <c r="M25" s="300"/>
      <c r="N25" s="299"/>
      <c r="O25" s="298"/>
      <c r="P25" s="297"/>
    </row>
    <row r="26" spans="1:16" ht="24" customHeight="1" x14ac:dyDescent="0.35">
      <c r="A26" s="303" t="s">
        <v>100</v>
      </c>
      <c r="B26" s="634" t="s">
        <v>101</v>
      </c>
      <c r="C26" s="635"/>
      <c r="D26" s="635"/>
      <c r="E26" s="635"/>
      <c r="F26" s="636"/>
      <c r="G26" s="302"/>
      <c r="H26" s="302"/>
      <c r="I26" s="302"/>
      <c r="J26" s="302"/>
      <c r="K26" s="301"/>
      <c r="L26" s="300"/>
      <c r="M26" s="300"/>
      <c r="N26" s="299"/>
      <c r="O26" s="298"/>
      <c r="P26" s="297"/>
    </row>
    <row r="27" spans="1:16" x14ac:dyDescent="0.35">
      <c r="A27" s="303" t="s">
        <v>102</v>
      </c>
      <c r="B27" s="634" t="s">
        <v>103</v>
      </c>
      <c r="C27" s="635"/>
      <c r="D27" s="635"/>
      <c r="E27" s="635"/>
      <c r="F27" s="636"/>
      <c r="G27" s="302"/>
      <c r="H27" s="302"/>
      <c r="I27" s="302"/>
      <c r="J27" s="302"/>
      <c r="K27" s="301"/>
      <c r="L27" s="300"/>
      <c r="M27" s="300"/>
      <c r="N27" s="299"/>
      <c r="O27" s="298"/>
      <c r="P27" s="297"/>
    </row>
    <row r="28" spans="1:16" ht="22.5" customHeight="1" x14ac:dyDescent="0.35">
      <c r="A28" s="303" t="s">
        <v>104</v>
      </c>
      <c r="B28" s="634" t="s">
        <v>105</v>
      </c>
      <c r="C28" s="635"/>
      <c r="D28" s="635"/>
      <c r="E28" s="635"/>
      <c r="F28" s="636"/>
      <c r="G28" s="302"/>
      <c r="H28" s="302"/>
      <c r="I28" s="302"/>
      <c r="J28" s="302"/>
      <c r="K28" s="301"/>
      <c r="L28" s="300"/>
      <c r="M28" s="300"/>
      <c r="N28" s="299"/>
      <c r="O28" s="298"/>
      <c r="P28" s="297"/>
    </row>
    <row r="29" spans="1:16" x14ac:dyDescent="0.35">
      <c r="A29" s="303" t="s">
        <v>106</v>
      </c>
      <c r="B29" s="634" t="s">
        <v>107</v>
      </c>
      <c r="C29" s="635"/>
      <c r="D29" s="635"/>
      <c r="E29" s="635"/>
      <c r="F29" s="636"/>
      <c r="G29" s="302"/>
      <c r="H29" s="302"/>
      <c r="I29" s="302"/>
      <c r="J29" s="302"/>
      <c r="K29" s="301"/>
      <c r="L29" s="300"/>
      <c r="M29" s="300"/>
      <c r="N29" s="299"/>
      <c r="O29" s="298"/>
      <c r="P29" s="297"/>
    </row>
    <row r="30" spans="1:16" x14ac:dyDescent="0.35">
      <c r="A30" s="303" t="s">
        <v>108</v>
      </c>
      <c r="B30" s="634" t="s">
        <v>109</v>
      </c>
      <c r="C30" s="635"/>
      <c r="D30" s="635"/>
      <c r="E30" s="635"/>
      <c r="F30" s="636"/>
      <c r="G30" s="302"/>
      <c r="H30" s="302"/>
      <c r="I30" s="302"/>
      <c r="J30" s="302"/>
      <c r="K30" s="301"/>
      <c r="L30" s="300"/>
      <c r="M30" s="300"/>
      <c r="N30" s="299"/>
      <c r="O30" s="298"/>
      <c r="P30" s="297"/>
    </row>
    <row r="31" spans="1:16" ht="15" thickBot="1" x14ac:dyDescent="0.4">
      <c r="A31" s="296" t="s">
        <v>110</v>
      </c>
      <c r="B31" s="657" t="s">
        <v>111</v>
      </c>
      <c r="C31" s="658"/>
      <c r="D31" s="658"/>
      <c r="E31" s="658"/>
      <c r="F31" s="659"/>
      <c r="G31" s="295"/>
      <c r="H31" s="295"/>
      <c r="I31" s="295"/>
      <c r="J31" s="295"/>
      <c r="K31" s="294"/>
      <c r="L31" s="293"/>
      <c r="M31" s="293"/>
      <c r="N31" s="292"/>
      <c r="O31" s="291"/>
      <c r="P31" s="290"/>
    </row>
    <row r="32" spans="1:16" x14ac:dyDescent="0.35">
      <c r="A32" s="289" t="s">
        <v>112</v>
      </c>
      <c r="B32" s="289"/>
      <c r="C32" s="288"/>
      <c r="D32" s="287"/>
      <c r="E32" s="287"/>
      <c r="F32" s="287"/>
      <c r="G32" s="286" t="s">
        <v>113</v>
      </c>
      <c r="H32" s="285"/>
      <c r="I32" s="246"/>
      <c r="J32" s="246"/>
      <c r="K32" s="246"/>
      <c r="L32" s="246"/>
      <c r="M32" s="246"/>
      <c r="N32" s="246"/>
      <c r="O32" s="246"/>
    </row>
    <row r="33" spans="1:10" x14ac:dyDescent="0.35">
      <c r="A33" s="256" t="s">
        <v>117</v>
      </c>
      <c r="B33" s="284"/>
      <c r="C33" s="283"/>
      <c r="D33" s="282"/>
      <c r="E33" s="282"/>
      <c r="F33" s="282"/>
      <c r="G33" s="281"/>
      <c r="H33" s="271"/>
      <c r="I33" s="246"/>
    </row>
    <row r="34" spans="1:10" x14ac:dyDescent="0.35">
      <c r="A34" s="280" t="s">
        <v>118</v>
      </c>
      <c r="B34" s="279"/>
      <c r="C34" s="278"/>
      <c r="D34" s="277"/>
      <c r="E34" s="645" t="s">
        <v>698</v>
      </c>
      <c r="F34" s="645"/>
      <c r="G34" s="646"/>
      <c r="H34" s="271"/>
      <c r="I34" s="246"/>
    </row>
    <row r="35" spans="1:10" x14ac:dyDescent="0.35">
      <c r="A35" s="280" t="s">
        <v>697</v>
      </c>
      <c r="B35" s="279"/>
      <c r="C35" s="278"/>
      <c r="D35" s="277"/>
      <c r="E35" s="277"/>
      <c r="F35" s="277"/>
      <c r="G35" s="276">
        <v>600</v>
      </c>
      <c r="H35" s="271"/>
      <c r="I35" s="246"/>
      <c r="J35" s="246"/>
    </row>
    <row r="36" spans="1:10" x14ac:dyDescent="0.35">
      <c r="A36" s="280" t="s">
        <v>115</v>
      </c>
      <c r="B36" s="279"/>
      <c r="C36" s="278"/>
      <c r="D36" s="277"/>
      <c r="E36" s="277"/>
      <c r="F36" s="277"/>
      <c r="G36" s="276" t="s">
        <v>114</v>
      </c>
      <c r="H36" s="275"/>
      <c r="I36" s="246"/>
      <c r="J36" s="246"/>
    </row>
    <row r="37" spans="1:10" x14ac:dyDescent="0.35">
      <c r="A37" s="274" t="s">
        <v>119</v>
      </c>
      <c r="B37" s="273"/>
      <c r="C37" s="248"/>
      <c r="D37" s="247"/>
      <c r="E37" s="247"/>
      <c r="F37" s="247"/>
      <c r="G37" s="272" t="s">
        <v>116</v>
      </c>
      <c r="H37" s="271"/>
      <c r="I37" s="246"/>
      <c r="J37" s="246"/>
    </row>
    <row r="38" spans="1:10" ht="14.4" customHeight="1" x14ac:dyDescent="0.35">
      <c r="A38" s="665" t="s">
        <v>120</v>
      </c>
      <c r="B38" s="666"/>
      <c r="C38" s="666"/>
      <c r="D38" s="666"/>
      <c r="E38" s="666"/>
      <c r="F38" s="666"/>
      <c r="G38" s="667"/>
      <c r="H38" s="271"/>
      <c r="I38" s="246"/>
      <c r="J38" s="246"/>
    </row>
    <row r="39" spans="1:10" ht="14.4" customHeight="1" x14ac:dyDescent="0.35">
      <c r="A39" s="649" t="s">
        <v>121</v>
      </c>
      <c r="B39" s="650"/>
      <c r="C39" s="650"/>
      <c r="D39" s="650"/>
      <c r="E39" s="650"/>
      <c r="F39" s="650"/>
      <c r="G39" s="651"/>
      <c r="H39" s="271"/>
      <c r="I39" s="246"/>
      <c r="J39" s="246"/>
    </row>
    <row r="40" spans="1:10" x14ac:dyDescent="0.35">
      <c r="A40" s="270" t="s">
        <v>122</v>
      </c>
      <c r="B40" s="663" t="s">
        <v>123</v>
      </c>
      <c r="C40" s="663"/>
      <c r="D40" s="663"/>
      <c r="E40" s="663"/>
      <c r="F40" s="663"/>
      <c r="G40" s="664"/>
      <c r="H40" s="269"/>
      <c r="I40" s="246"/>
      <c r="J40" s="246"/>
    </row>
    <row r="41" spans="1:10" x14ac:dyDescent="0.35">
      <c r="A41" s="268" t="s">
        <v>124</v>
      </c>
      <c r="B41" s="267"/>
      <c r="C41" s="266"/>
      <c r="D41" s="265"/>
      <c r="E41" s="265"/>
      <c r="F41" s="265"/>
      <c r="G41" s="264"/>
      <c r="H41" s="262"/>
      <c r="I41" s="246"/>
      <c r="J41" s="246"/>
    </row>
    <row r="42" spans="1:10" ht="18" customHeight="1" x14ac:dyDescent="0.35">
      <c r="A42" s="647" t="s">
        <v>125</v>
      </c>
      <c r="B42" s="648"/>
      <c r="C42" s="648"/>
      <c r="D42" s="648"/>
      <c r="E42" s="648"/>
      <c r="F42" s="648"/>
      <c r="G42" s="258">
        <v>1857</v>
      </c>
      <c r="H42" s="263"/>
      <c r="I42" s="262"/>
      <c r="J42" s="246"/>
    </row>
    <row r="43" spans="1:10" x14ac:dyDescent="0.35">
      <c r="A43" s="647" t="s">
        <v>126</v>
      </c>
      <c r="B43" s="648"/>
      <c r="C43" s="648"/>
      <c r="D43" s="648"/>
      <c r="E43" s="648"/>
      <c r="F43" s="648"/>
      <c r="G43" s="258">
        <v>2157</v>
      </c>
      <c r="H43" s="261"/>
      <c r="I43" s="246"/>
      <c r="J43" s="260"/>
    </row>
    <row r="44" spans="1:10" x14ac:dyDescent="0.35">
      <c r="A44" s="647" t="s">
        <v>127</v>
      </c>
      <c r="B44" s="648"/>
      <c r="C44" s="648"/>
      <c r="D44" s="648"/>
      <c r="E44" s="648"/>
      <c r="F44" s="648"/>
      <c r="G44" s="258">
        <v>2085</v>
      </c>
      <c r="H44" s="259"/>
      <c r="I44" s="246"/>
      <c r="J44" s="246"/>
    </row>
    <row r="45" spans="1:10" x14ac:dyDescent="0.35">
      <c r="A45" s="647" t="s">
        <v>128</v>
      </c>
      <c r="B45" s="648"/>
      <c r="C45" s="648"/>
      <c r="D45" s="648"/>
      <c r="E45" s="648"/>
      <c r="F45" s="648"/>
      <c r="G45" s="258">
        <v>1757</v>
      </c>
      <c r="H45" s="251"/>
      <c r="I45" s="246"/>
      <c r="J45" s="246"/>
    </row>
    <row r="46" spans="1:10" x14ac:dyDescent="0.35">
      <c r="A46" s="647" t="s">
        <v>129</v>
      </c>
      <c r="B46" s="648"/>
      <c r="C46" s="648"/>
      <c r="D46" s="648"/>
      <c r="E46" s="648"/>
      <c r="F46" s="648"/>
      <c r="G46" s="258">
        <v>2650</v>
      </c>
      <c r="H46" s="251"/>
      <c r="I46" s="246"/>
      <c r="J46" s="246"/>
    </row>
    <row r="47" spans="1:10" x14ac:dyDescent="0.35">
      <c r="A47" s="647" t="s">
        <v>130</v>
      </c>
      <c r="B47" s="648"/>
      <c r="C47" s="648"/>
      <c r="D47" s="648"/>
      <c r="E47" s="648"/>
      <c r="F47" s="648"/>
      <c r="G47" s="258">
        <v>2550</v>
      </c>
      <c r="H47" s="251"/>
      <c r="I47" s="246"/>
      <c r="J47" s="246"/>
    </row>
    <row r="48" spans="1:10" x14ac:dyDescent="0.35">
      <c r="A48" s="652" t="s">
        <v>131</v>
      </c>
      <c r="B48" s="653"/>
      <c r="C48" s="653"/>
      <c r="D48" s="653"/>
      <c r="E48" s="653"/>
      <c r="F48" s="653"/>
      <c r="G48" s="257">
        <v>2560</v>
      </c>
      <c r="H48" s="251"/>
      <c r="I48" s="246"/>
      <c r="J48" s="246"/>
    </row>
    <row r="49" spans="1:16" ht="39" x14ac:dyDescent="0.35">
      <c r="A49" s="256" t="s">
        <v>132</v>
      </c>
      <c r="B49" s="255"/>
      <c r="C49" s="254" t="s">
        <v>133</v>
      </c>
      <c r="D49" s="254" t="s">
        <v>134</v>
      </c>
      <c r="E49" s="253"/>
      <c r="F49" s="253"/>
      <c r="G49" s="252"/>
      <c r="H49" s="251"/>
    </row>
    <row r="50" spans="1:16" x14ac:dyDescent="0.35">
      <c r="A50" s="643" t="s">
        <v>135</v>
      </c>
      <c r="B50" s="644"/>
      <c r="C50" s="250">
        <v>1.1499999999999999</v>
      </c>
      <c r="D50" s="250">
        <v>1</v>
      </c>
      <c r="E50"/>
      <c r="F50"/>
      <c r="G50" s="249"/>
      <c r="H50" s="251"/>
    </row>
    <row r="51" spans="1:16" x14ac:dyDescent="0.35">
      <c r="A51" s="643" t="s">
        <v>136</v>
      </c>
      <c r="B51" s="644"/>
      <c r="C51" s="250">
        <v>3</v>
      </c>
      <c r="D51" s="250">
        <v>2.75</v>
      </c>
      <c r="E51"/>
      <c r="F51"/>
      <c r="G51" s="249"/>
      <c r="H51" s="251"/>
    </row>
    <row r="52" spans="1:16" x14ac:dyDescent="0.35">
      <c r="A52" s="643" t="s">
        <v>137</v>
      </c>
      <c r="B52" s="644"/>
      <c r="C52" s="250">
        <v>1.35</v>
      </c>
      <c r="D52" s="250">
        <v>1.25</v>
      </c>
      <c r="E52"/>
      <c r="F52"/>
      <c r="G52" s="249"/>
      <c r="H52" s="246"/>
    </row>
    <row r="53" spans="1:16" ht="15" thickBot="1" x14ac:dyDescent="0.4">
      <c r="A53" s="400" t="s">
        <v>138</v>
      </c>
      <c r="B53" s="401"/>
      <c r="C53" s="401"/>
      <c r="D53" s="402"/>
      <c r="E53" s="403"/>
      <c r="F53" s="403"/>
      <c r="G53" s="328"/>
      <c r="H53" s="246"/>
    </row>
    <row r="54" spans="1:16" ht="15" thickBot="1" x14ac:dyDescent="0.4">
      <c r="A54" s="392"/>
      <c r="B54" s="392"/>
      <c r="C54" s="392"/>
      <c r="D54" s="393"/>
      <c r="E54" s="394"/>
      <c r="F54" s="394"/>
      <c r="G54" s="394"/>
      <c r="H54" s="246"/>
    </row>
    <row r="55" spans="1:16" ht="15" thickBot="1" x14ac:dyDescent="0.4">
      <c r="A55" s="391" t="s">
        <v>1</v>
      </c>
      <c r="B55" s="613" t="s">
        <v>858</v>
      </c>
      <c r="C55" s="614"/>
      <c r="D55" s="614"/>
      <c r="E55" s="614"/>
      <c r="F55" s="614"/>
      <c r="G55" s="614"/>
      <c r="H55" s="614"/>
      <c r="I55" s="615"/>
    </row>
    <row r="56" spans="1:16" ht="53.5" x14ac:dyDescent="0.35">
      <c r="A56" s="14" t="s">
        <v>2</v>
      </c>
      <c r="B56" s="15" t="s">
        <v>3</v>
      </c>
      <c r="C56" s="16" t="s">
        <v>4</v>
      </c>
      <c r="D56" s="16" t="s">
        <v>5</v>
      </c>
      <c r="E56" s="204" t="s">
        <v>319</v>
      </c>
      <c r="F56" s="16" t="s">
        <v>6</v>
      </c>
      <c r="G56" s="17" t="s">
        <v>61</v>
      </c>
      <c r="H56" s="16" t="s">
        <v>62</v>
      </c>
      <c r="I56" s="16" t="s">
        <v>63</v>
      </c>
      <c r="J56" s="422" t="s">
        <v>64</v>
      </c>
      <c r="K56" s="16" t="s">
        <v>65</v>
      </c>
      <c r="L56" s="15" t="s">
        <v>14</v>
      </c>
      <c r="M56" s="15" t="s">
        <v>15</v>
      </c>
      <c r="N56" s="18" t="s">
        <v>16</v>
      </c>
      <c r="O56" s="186" t="s">
        <v>17</v>
      </c>
      <c r="P56" s="207" t="s">
        <v>18</v>
      </c>
    </row>
    <row r="57" spans="1:16" x14ac:dyDescent="0.35">
      <c r="A57" s="19" t="s">
        <v>66</v>
      </c>
      <c r="B57" s="20"/>
      <c r="C57" s="20"/>
      <c r="D57" s="21"/>
      <c r="E57" s="327"/>
      <c r="F57" s="21"/>
      <c r="G57" s="22"/>
      <c r="H57" s="22"/>
      <c r="I57" s="22"/>
      <c r="J57" s="22"/>
      <c r="K57" s="122"/>
      <c r="L57" s="23"/>
      <c r="M57" s="23"/>
      <c r="N57" s="24"/>
      <c r="O57" s="24"/>
      <c r="P57" s="24"/>
    </row>
    <row r="58" spans="1:16" ht="31.5" x14ac:dyDescent="0.35">
      <c r="A58" s="84" t="s">
        <v>67</v>
      </c>
      <c r="B58" s="20" t="s">
        <v>851</v>
      </c>
      <c r="C58" s="20" t="s">
        <v>859</v>
      </c>
      <c r="D58" s="20"/>
      <c r="E58" s="20" t="s">
        <v>860</v>
      </c>
      <c r="F58" s="20" t="s">
        <v>21</v>
      </c>
      <c r="G58" s="22" t="s">
        <v>861</v>
      </c>
      <c r="H58" s="423">
        <v>51.5</v>
      </c>
      <c r="I58" s="418">
        <v>48.2</v>
      </c>
      <c r="J58" s="418">
        <v>41.6</v>
      </c>
      <c r="K58" s="22">
        <v>1</v>
      </c>
      <c r="L58" s="424">
        <v>0.15</v>
      </c>
      <c r="M58" s="23"/>
      <c r="N58" s="24" t="s">
        <v>71</v>
      </c>
      <c r="O58" s="419"/>
      <c r="P58" s="425">
        <v>1160</v>
      </c>
    </row>
    <row r="59" spans="1:16" ht="31.5" x14ac:dyDescent="0.35">
      <c r="A59" s="84" t="s">
        <v>67</v>
      </c>
      <c r="B59" s="20" t="s">
        <v>851</v>
      </c>
      <c r="C59" s="20" t="s">
        <v>859</v>
      </c>
      <c r="D59" s="20"/>
      <c r="E59" s="20" t="s">
        <v>862</v>
      </c>
      <c r="F59" s="20" t="s">
        <v>21</v>
      </c>
      <c r="G59" s="22" t="s">
        <v>861</v>
      </c>
      <c r="H59" s="423">
        <v>51.5</v>
      </c>
      <c r="I59" s="418">
        <v>48.2</v>
      </c>
      <c r="J59" s="418">
        <v>41.6</v>
      </c>
      <c r="K59" s="22">
        <v>1</v>
      </c>
      <c r="L59" s="424">
        <v>0.15</v>
      </c>
      <c r="M59" s="23"/>
      <c r="N59" s="24" t="s">
        <v>71</v>
      </c>
      <c r="O59" s="419"/>
      <c r="P59" s="425">
        <v>1160</v>
      </c>
    </row>
    <row r="60" spans="1:16" x14ac:dyDescent="0.35">
      <c r="A60" s="19" t="s">
        <v>73</v>
      </c>
      <c r="B60" s="20"/>
      <c r="C60" s="20"/>
      <c r="D60" s="21"/>
      <c r="E60" s="20"/>
      <c r="F60" s="20"/>
      <c r="G60" s="22"/>
      <c r="H60" s="22"/>
      <c r="I60" s="22"/>
      <c r="J60" s="22"/>
      <c r="K60" s="22"/>
      <c r="L60" s="424"/>
      <c r="M60" s="23"/>
      <c r="N60" s="24"/>
      <c r="O60" s="24"/>
      <c r="P60" s="24"/>
    </row>
    <row r="61" spans="1:16" ht="31.5" x14ac:dyDescent="0.35">
      <c r="A61" s="84" t="s">
        <v>74</v>
      </c>
      <c r="B61" s="20" t="s">
        <v>851</v>
      </c>
      <c r="C61" s="20" t="s">
        <v>863</v>
      </c>
      <c r="D61" s="20"/>
      <c r="E61" s="20" t="s">
        <v>864</v>
      </c>
      <c r="F61" s="20" t="s">
        <v>21</v>
      </c>
      <c r="G61" s="22" t="s">
        <v>861</v>
      </c>
      <c r="H61" s="22">
        <v>61.5</v>
      </c>
      <c r="I61" s="22">
        <v>58.5</v>
      </c>
      <c r="J61" s="22">
        <v>51.6</v>
      </c>
      <c r="K61" s="22">
        <v>1</v>
      </c>
      <c r="L61" s="424">
        <v>0.15</v>
      </c>
      <c r="M61" s="23"/>
      <c r="N61" s="24" t="s">
        <v>71</v>
      </c>
      <c r="O61" s="419"/>
      <c r="P61" s="24">
        <v>720</v>
      </c>
    </row>
    <row r="62" spans="1:16" ht="31.5" x14ac:dyDescent="0.35">
      <c r="A62" s="84" t="s">
        <v>74</v>
      </c>
      <c r="B62" s="20" t="s">
        <v>851</v>
      </c>
      <c r="C62" s="20" t="s">
        <v>863</v>
      </c>
      <c r="D62" s="20"/>
      <c r="E62" s="20" t="s">
        <v>865</v>
      </c>
      <c r="F62" s="20" t="s">
        <v>21</v>
      </c>
      <c r="G62" s="22" t="s">
        <v>861</v>
      </c>
      <c r="H62" s="22">
        <v>61.5</v>
      </c>
      <c r="I62" s="22">
        <v>58.5</v>
      </c>
      <c r="J62" s="22">
        <v>51.6</v>
      </c>
      <c r="K62" s="22">
        <v>1</v>
      </c>
      <c r="L62" s="424">
        <v>0.15</v>
      </c>
      <c r="M62" s="23"/>
      <c r="N62" s="24" t="s">
        <v>71</v>
      </c>
      <c r="O62" s="419"/>
      <c r="P62" s="24">
        <v>720</v>
      </c>
    </row>
    <row r="63" spans="1:16" ht="31.5" x14ac:dyDescent="0.35">
      <c r="A63" s="84" t="s">
        <v>74</v>
      </c>
      <c r="B63" s="20" t="s">
        <v>851</v>
      </c>
      <c r="C63" s="20"/>
      <c r="D63" s="20"/>
      <c r="E63" s="20" t="s">
        <v>866</v>
      </c>
      <c r="F63" s="20" t="s">
        <v>21</v>
      </c>
      <c r="G63" s="22" t="s">
        <v>861</v>
      </c>
      <c r="H63" s="22"/>
      <c r="I63" s="22"/>
      <c r="J63" s="22"/>
      <c r="K63" s="22">
        <v>1</v>
      </c>
      <c r="L63" s="424">
        <v>0.15</v>
      </c>
      <c r="M63" s="23"/>
      <c r="N63" s="24" t="s">
        <v>71</v>
      </c>
      <c r="O63" s="24"/>
      <c r="P63" s="24"/>
    </row>
    <row r="64" spans="1:16" x14ac:dyDescent="0.35">
      <c r="A64" s="19" t="s">
        <v>76</v>
      </c>
      <c r="B64" s="20"/>
      <c r="C64" s="20"/>
      <c r="D64" s="21"/>
      <c r="E64" s="20"/>
      <c r="F64" s="20"/>
      <c r="G64" s="22"/>
      <c r="H64" s="22"/>
      <c r="I64" s="22"/>
      <c r="J64" s="22"/>
      <c r="K64" s="22"/>
      <c r="L64" s="424"/>
      <c r="M64" s="23"/>
      <c r="N64" s="24"/>
      <c r="O64" s="24"/>
      <c r="P64" s="24"/>
    </row>
    <row r="65" spans="1:16" ht="31.5" x14ac:dyDescent="0.35">
      <c r="A65" s="84" t="s">
        <v>77</v>
      </c>
      <c r="B65" s="20" t="s">
        <v>851</v>
      </c>
      <c r="C65" s="20" t="s">
        <v>867</v>
      </c>
      <c r="D65" s="20"/>
      <c r="E65" s="20" t="s">
        <v>868</v>
      </c>
      <c r="F65" s="20" t="s">
        <v>21</v>
      </c>
      <c r="G65" s="22" t="s">
        <v>861</v>
      </c>
      <c r="H65" s="22">
        <v>67.25</v>
      </c>
      <c r="I65" s="22">
        <v>64.25</v>
      </c>
      <c r="J65" s="22">
        <v>57.35</v>
      </c>
      <c r="K65" s="22">
        <v>1</v>
      </c>
      <c r="L65" s="424">
        <v>0.15</v>
      </c>
      <c r="M65" s="23"/>
      <c r="N65" s="24" t="s">
        <v>71</v>
      </c>
      <c r="O65" s="419"/>
      <c r="P65" s="24">
        <v>504</v>
      </c>
    </row>
    <row r="66" spans="1:16" ht="31.5" x14ac:dyDescent="0.35">
      <c r="A66" s="84" t="s">
        <v>77</v>
      </c>
      <c r="B66" s="20" t="s">
        <v>851</v>
      </c>
      <c r="C66" s="20" t="s">
        <v>869</v>
      </c>
      <c r="D66" s="20"/>
      <c r="E66" s="20" t="s">
        <v>870</v>
      </c>
      <c r="F66" s="20" t="s">
        <v>21</v>
      </c>
      <c r="G66" s="22" t="s">
        <v>861</v>
      </c>
      <c r="H66" s="22">
        <v>64.5</v>
      </c>
      <c r="I66" s="22">
        <v>61.5</v>
      </c>
      <c r="J66" s="22">
        <v>54.6</v>
      </c>
      <c r="K66" s="22">
        <v>1</v>
      </c>
      <c r="L66" s="424">
        <v>0.15</v>
      </c>
      <c r="M66" s="23"/>
      <c r="N66" s="24" t="s">
        <v>71</v>
      </c>
      <c r="O66" s="419"/>
      <c r="P66" s="24">
        <v>560</v>
      </c>
    </row>
    <row r="67" spans="1:16" ht="31.5" x14ac:dyDescent="0.35">
      <c r="A67" s="84" t="s">
        <v>77</v>
      </c>
      <c r="B67" s="20" t="s">
        <v>851</v>
      </c>
      <c r="C67" s="20" t="s">
        <v>871</v>
      </c>
      <c r="D67" s="20"/>
      <c r="E67" s="20" t="s">
        <v>872</v>
      </c>
      <c r="F67" s="20" t="s">
        <v>21</v>
      </c>
      <c r="G67" s="22" t="s">
        <v>861</v>
      </c>
      <c r="H67" s="22">
        <v>64.5</v>
      </c>
      <c r="I67" s="22">
        <v>61.5</v>
      </c>
      <c r="J67" s="22">
        <v>54.6</v>
      </c>
      <c r="K67" s="22">
        <v>1</v>
      </c>
      <c r="L67" s="424">
        <v>0.15</v>
      </c>
      <c r="M67" s="23"/>
      <c r="N67" s="24" t="s">
        <v>71</v>
      </c>
      <c r="O67" s="419"/>
      <c r="P67" s="24">
        <v>728</v>
      </c>
    </row>
    <row r="68" spans="1:16" x14ac:dyDescent="0.35">
      <c r="A68" s="19" t="s">
        <v>84</v>
      </c>
      <c r="B68" s="20" t="s">
        <v>851</v>
      </c>
      <c r="C68" s="20"/>
      <c r="D68" s="21"/>
      <c r="E68" s="21"/>
      <c r="F68" s="21"/>
      <c r="G68" s="22">
        <v>1</v>
      </c>
      <c r="H68" s="22">
        <v>1</v>
      </c>
      <c r="I68" s="22">
        <v>1</v>
      </c>
      <c r="J68" s="22">
        <v>1</v>
      </c>
      <c r="K68" s="22">
        <v>1</v>
      </c>
      <c r="L68" s="23"/>
      <c r="M68" s="23"/>
      <c r="N68" s="24"/>
      <c r="O68" s="24"/>
      <c r="P68" s="24"/>
    </row>
    <row r="69" spans="1:16" x14ac:dyDescent="0.35">
      <c r="A69" s="84" t="s">
        <v>142</v>
      </c>
      <c r="B69" s="29" t="s">
        <v>851</v>
      </c>
      <c r="C69" s="57" t="s">
        <v>873</v>
      </c>
      <c r="D69" s="36"/>
      <c r="E69" s="327"/>
      <c r="F69" s="36"/>
      <c r="G69" s="58" t="s">
        <v>874</v>
      </c>
      <c r="H69" s="30"/>
      <c r="I69" s="30"/>
      <c r="J69" s="30"/>
      <c r="K69" s="26"/>
      <c r="L69" s="27"/>
      <c r="M69" s="27"/>
      <c r="N69" s="28"/>
      <c r="O69" s="28"/>
      <c r="P69" s="28"/>
    </row>
    <row r="70" spans="1:16" x14ac:dyDescent="0.35">
      <c r="A70" s="84" t="s">
        <v>91</v>
      </c>
      <c r="B70" s="29" t="s">
        <v>851</v>
      </c>
      <c r="C70" s="57" t="s">
        <v>685</v>
      </c>
      <c r="D70" s="36"/>
      <c r="E70" s="426"/>
      <c r="F70" s="36"/>
      <c r="G70" s="30" t="s">
        <v>22</v>
      </c>
      <c r="H70" s="30" t="s">
        <v>22</v>
      </c>
      <c r="I70" s="30" t="s">
        <v>22</v>
      </c>
      <c r="J70" s="58" t="s">
        <v>875</v>
      </c>
      <c r="K70" s="26"/>
      <c r="L70" s="27"/>
      <c r="M70" s="27"/>
      <c r="N70" s="28"/>
      <c r="O70" s="28"/>
      <c r="P70" s="28"/>
    </row>
    <row r="71" spans="1:16" ht="41.5" x14ac:dyDescent="0.35">
      <c r="A71" s="84" t="s">
        <v>94</v>
      </c>
      <c r="B71" s="29" t="s">
        <v>851</v>
      </c>
      <c r="C71" s="29" t="s">
        <v>876</v>
      </c>
      <c r="D71" s="29"/>
      <c r="E71" s="199" t="s">
        <v>877</v>
      </c>
      <c r="F71" s="29"/>
      <c r="G71" s="30" t="s">
        <v>861</v>
      </c>
      <c r="H71" s="30">
        <v>55</v>
      </c>
      <c r="I71" s="30">
        <v>52</v>
      </c>
      <c r="J71" s="30">
        <v>45.1</v>
      </c>
      <c r="K71" s="337">
        <v>1</v>
      </c>
      <c r="L71" s="427">
        <v>0.15</v>
      </c>
      <c r="M71" s="27"/>
      <c r="N71" s="28" t="s">
        <v>71</v>
      </c>
      <c r="O71" s="28"/>
      <c r="P71" s="28">
        <v>760</v>
      </c>
    </row>
    <row r="72" spans="1:16" ht="41.5" x14ac:dyDescent="0.35">
      <c r="A72" s="84" t="s">
        <v>95</v>
      </c>
      <c r="B72" s="29" t="s">
        <v>851</v>
      </c>
      <c r="C72" s="29" t="s">
        <v>876</v>
      </c>
      <c r="D72" s="29"/>
      <c r="E72" s="199" t="s">
        <v>877</v>
      </c>
      <c r="F72" s="29"/>
      <c r="G72" s="30" t="s">
        <v>861</v>
      </c>
      <c r="H72" s="30">
        <v>55</v>
      </c>
      <c r="I72" s="30">
        <v>52</v>
      </c>
      <c r="J72" s="30">
        <v>45.1</v>
      </c>
      <c r="K72" s="337">
        <v>1</v>
      </c>
      <c r="L72" s="427">
        <v>0.15</v>
      </c>
      <c r="M72" s="27"/>
      <c r="N72" s="28" t="s">
        <v>71</v>
      </c>
      <c r="O72" s="28"/>
      <c r="P72" s="28">
        <v>760</v>
      </c>
    </row>
    <row r="73" spans="1:16" ht="21.5" x14ac:dyDescent="0.35">
      <c r="A73" s="107" t="s">
        <v>27</v>
      </c>
      <c r="B73" s="29"/>
      <c r="C73" s="29"/>
      <c r="D73" s="29"/>
      <c r="E73" s="426"/>
      <c r="F73" s="29"/>
      <c r="G73" s="30" t="s">
        <v>878</v>
      </c>
      <c r="H73" s="30" t="s">
        <v>878</v>
      </c>
      <c r="I73" s="30" t="s">
        <v>878</v>
      </c>
      <c r="J73" s="30" t="s">
        <v>878</v>
      </c>
      <c r="K73" s="30" t="s">
        <v>878</v>
      </c>
      <c r="L73" s="27"/>
      <c r="M73" s="27"/>
      <c r="N73" s="28"/>
      <c r="O73" s="28"/>
      <c r="P73" s="28"/>
    </row>
    <row r="74" spans="1:16" ht="22" thickBot="1" x14ac:dyDescent="0.4">
      <c r="A74" s="123" t="s">
        <v>97</v>
      </c>
      <c r="B74" s="48"/>
      <c r="C74" s="48" t="s">
        <v>855</v>
      </c>
      <c r="D74" s="48"/>
      <c r="E74" s="48"/>
      <c r="F74" s="48"/>
      <c r="G74" s="124" t="s">
        <v>879</v>
      </c>
      <c r="H74" s="124" t="s">
        <v>879</v>
      </c>
      <c r="I74" s="124" t="s">
        <v>879</v>
      </c>
      <c r="J74" s="124" t="s">
        <v>879</v>
      </c>
      <c r="K74" s="124" t="s">
        <v>879</v>
      </c>
      <c r="L74" s="49"/>
      <c r="M74" s="49"/>
      <c r="N74" s="31"/>
      <c r="O74" s="31"/>
      <c r="P74" s="31"/>
    </row>
    <row r="75" spans="1:16" ht="15" thickBot="1" x14ac:dyDescent="0.4">
      <c r="A75" s="104" t="s">
        <v>168</v>
      </c>
      <c r="B75" s="48"/>
      <c r="C75" s="62" t="s">
        <v>880</v>
      </c>
      <c r="D75" s="48"/>
      <c r="E75" s="48"/>
      <c r="F75" s="48"/>
      <c r="G75" s="428" t="s">
        <v>874</v>
      </c>
      <c r="H75" s="124"/>
      <c r="I75" s="124"/>
      <c r="J75" s="124"/>
      <c r="K75" s="125"/>
      <c r="L75" s="49"/>
      <c r="M75" s="49"/>
      <c r="N75" s="31"/>
      <c r="O75" s="31"/>
      <c r="P75" s="31"/>
    </row>
    <row r="76" spans="1:16" ht="15" thickBot="1" x14ac:dyDescent="0.4">
      <c r="A76" s="392"/>
      <c r="B76" s="392"/>
      <c r="C76" s="392"/>
      <c r="D76" s="393"/>
      <c r="E76" s="394"/>
      <c r="F76" s="394"/>
      <c r="G76" s="394"/>
      <c r="H76" s="246"/>
    </row>
    <row r="77" spans="1:16" ht="15" thickBot="1" x14ac:dyDescent="0.4">
      <c r="A77" s="391" t="s">
        <v>1</v>
      </c>
      <c r="B77" s="613" t="s">
        <v>46</v>
      </c>
      <c r="C77" s="614"/>
      <c r="D77" s="614"/>
      <c r="E77" s="614"/>
      <c r="F77" s="614"/>
      <c r="G77" s="614"/>
      <c r="H77" s="614"/>
      <c r="I77" s="615"/>
    </row>
    <row r="78" spans="1:16" ht="53.5" x14ac:dyDescent="0.35">
      <c r="A78" s="14" t="s">
        <v>2</v>
      </c>
      <c r="B78" s="15" t="s">
        <v>3</v>
      </c>
      <c r="C78" s="16" t="s">
        <v>4</v>
      </c>
      <c r="D78" s="16" t="s">
        <v>5</v>
      </c>
      <c r="E78" s="204" t="s">
        <v>319</v>
      </c>
      <c r="F78" s="16" t="s">
        <v>6</v>
      </c>
      <c r="G78" s="17" t="s">
        <v>61</v>
      </c>
      <c r="H78" s="16" t="s">
        <v>62</v>
      </c>
      <c r="I78" s="16" t="s">
        <v>63</v>
      </c>
      <c r="J78" s="16" t="s">
        <v>64</v>
      </c>
      <c r="K78" s="16" t="s">
        <v>65</v>
      </c>
      <c r="L78" s="15" t="s">
        <v>14</v>
      </c>
      <c r="M78" s="15" t="s">
        <v>15</v>
      </c>
      <c r="N78" s="18" t="s">
        <v>16</v>
      </c>
      <c r="O78" s="186" t="s">
        <v>17</v>
      </c>
      <c r="P78" s="207" t="s">
        <v>18</v>
      </c>
    </row>
    <row r="79" spans="1:16" x14ac:dyDescent="0.35">
      <c r="A79" s="19" t="s">
        <v>66</v>
      </c>
      <c r="B79" s="20"/>
      <c r="C79" s="20"/>
      <c r="D79" s="21"/>
      <c r="E79" s="327"/>
      <c r="F79" s="21"/>
      <c r="G79" s="22" t="s">
        <v>883</v>
      </c>
      <c r="H79" s="22"/>
      <c r="I79" s="22"/>
      <c r="J79" s="22"/>
      <c r="K79" s="122"/>
      <c r="L79" s="23"/>
      <c r="M79" s="23"/>
      <c r="N79" s="24"/>
      <c r="O79" s="24"/>
      <c r="P79" s="24"/>
    </row>
    <row r="80" spans="1:16" ht="31.5" x14ac:dyDescent="0.35">
      <c r="A80" s="84" t="s">
        <v>67</v>
      </c>
      <c r="B80" s="20" t="s">
        <v>46</v>
      </c>
      <c r="C80" s="20" t="s">
        <v>139</v>
      </c>
      <c r="D80" s="20" t="s">
        <v>139</v>
      </c>
      <c r="E80" s="432" t="s">
        <v>696</v>
      </c>
      <c r="F80" s="20" t="s">
        <v>21</v>
      </c>
      <c r="G80" s="184">
        <v>53.12</v>
      </c>
      <c r="H80" s="184">
        <v>53.12</v>
      </c>
      <c r="I80" s="184">
        <v>46.45</v>
      </c>
      <c r="J80" s="184">
        <v>45.24</v>
      </c>
      <c r="K80" s="20" t="s">
        <v>692</v>
      </c>
      <c r="L80" s="72">
        <v>0.4</v>
      </c>
      <c r="M80" s="20" t="s">
        <v>691</v>
      </c>
      <c r="N80" s="20" t="s">
        <v>140</v>
      </c>
      <c r="O80" s="245">
        <v>44.3</v>
      </c>
      <c r="P80" s="244">
        <v>1080</v>
      </c>
    </row>
    <row r="81" spans="1:16" x14ac:dyDescent="0.35">
      <c r="A81" s="19" t="s">
        <v>73</v>
      </c>
      <c r="B81" s="20"/>
      <c r="C81" s="20"/>
      <c r="D81" s="21"/>
      <c r="E81" s="20"/>
      <c r="F81" s="21"/>
      <c r="G81" s="22" t="s">
        <v>883</v>
      </c>
      <c r="H81" s="22"/>
      <c r="I81" s="22"/>
      <c r="J81" s="22"/>
      <c r="K81" s="25"/>
      <c r="L81" s="23"/>
      <c r="M81" s="23"/>
      <c r="N81" s="24"/>
      <c r="O81" s="24"/>
      <c r="P81" s="24"/>
    </row>
    <row r="82" spans="1:16" ht="31.5" x14ac:dyDescent="0.35">
      <c r="A82" s="84" t="s">
        <v>74</v>
      </c>
      <c r="B82" s="20" t="s">
        <v>46</v>
      </c>
      <c r="C82" s="20" t="s">
        <v>695</v>
      </c>
      <c r="D82" s="20" t="s">
        <v>695</v>
      </c>
      <c r="E82" s="432" t="s">
        <v>694</v>
      </c>
      <c r="F82" s="20" t="s">
        <v>21</v>
      </c>
      <c r="G82" s="184">
        <v>69</v>
      </c>
      <c r="H82" s="184">
        <v>60</v>
      </c>
      <c r="I82" s="184">
        <v>55.83</v>
      </c>
      <c r="J82" s="184">
        <v>54.62</v>
      </c>
      <c r="K82" s="20" t="s">
        <v>692</v>
      </c>
      <c r="L82" s="72">
        <v>0.4</v>
      </c>
      <c r="M82" s="20" t="s">
        <v>691</v>
      </c>
      <c r="N82" s="20" t="s">
        <v>140</v>
      </c>
      <c r="O82" s="245">
        <v>54.5</v>
      </c>
      <c r="P82" s="244">
        <v>648</v>
      </c>
    </row>
    <row r="83" spans="1:16" x14ac:dyDescent="0.35">
      <c r="A83" s="19" t="s">
        <v>76</v>
      </c>
      <c r="B83" s="20"/>
      <c r="C83" s="20"/>
      <c r="D83" s="21"/>
      <c r="E83" s="20"/>
      <c r="F83" s="21"/>
      <c r="G83" s="22" t="s">
        <v>883</v>
      </c>
      <c r="H83" s="22"/>
      <c r="I83" s="22"/>
      <c r="J83" s="22"/>
      <c r="K83" s="25"/>
      <c r="L83" s="23"/>
      <c r="M83" s="23"/>
      <c r="N83" s="24"/>
      <c r="O83" s="24"/>
      <c r="P83" s="24"/>
    </row>
    <row r="84" spans="1:16" ht="31.5" x14ac:dyDescent="0.35">
      <c r="A84" s="84" t="s">
        <v>77</v>
      </c>
      <c r="B84" s="20" t="s">
        <v>46</v>
      </c>
      <c r="C84" s="20" t="s">
        <v>306</v>
      </c>
      <c r="D84" s="20" t="s">
        <v>306</v>
      </c>
      <c r="E84" s="20" t="s">
        <v>693</v>
      </c>
      <c r="F84" s="20" t="s">
        <v>21</v>
      </c>
      <c r="G84" s="184">
        <v>74.75</v>
      </c>
      <c r="H84" s="184">
        <v>74.75</v>
      </c>
      <c r="I84" s="184">
        <v>63.83</v>
      </c>
      <c r="J84" s="184">
        <v>61.9</v>
      </c>
      <c r="K84" s="20" t="s">
        <v>692</v>
      </c>
      <c r="L84" s="72">
        <v>0.4</v>
      </c>
      <c r="M84" s="20" t="s">
        <v>691</v>
      </c>
      <c r="N84" s="20" t="s">
        <v>140</v>
      </c>
      <c r="O84" s="245">
        <v>61.58</v>
      </c>
      <c r="P84" s="244">
        <v>702</v>
      </c>
    </row>
    <row r="85" spans="1:16" customFormat="1" ht="17.399999999999999" customHeight="1" x14ac:dyDescent="0.35">
      <c r="A85" s="84" t="s">
        <v>84</v>
      </c>
      <c r="B85" s="20" t="s">
        <v>690</v>
      </c>
      <c r="C85" s="20" t="s">
        <v>689</v>
      </c>
      <c r="D85" s="20" t="s">
        <v>689</v>
      </c>
      <c r="E85" s="21"/>
      <c r="F85" s="21"/>
      <c r="G85" s="22">
        <v>1</v>
      </c>
      <c r="H85" s="22">
        <v>1</v>
      </c>
      <c r="I85" s="22">
        <v>1</v>
      </c>
      <c r="J85" s="22">
        <v>1</v>
      </c>
      <c r="K85" s="25">
        <v>1</v>
      </c>
      <c r="L85" s="23" t="s">
        <v>400</v>
      </c>
      <c r="M85" s="23" t="s">
        <v>400</v>
      </c>
      <c r="N85" s="24" t="s">
        <v>140</v>
      </c>
      <c r="O85" s="433">
        <v>1</v>
      </c>
      <c r="P85" s="24"/>
    </row>
    <row r="86" spans="1:16" x14ac:dyDescent="0.35">
      <c r="A86" s="84" t="s">
        <v>142</v>
      </c>
      <c r="B86" s="29"/>
      <c r="C86" s="29" t="s">
        <v>534</v>
      </c>
      <c r="D86" s="29" t="s">
        <v>157</v>
      </c>
      <c r="E86" s="619" t="s">
        <v>688</v>
      </c>
      <c r="F86" s="620"/>
      <c r="G86" s="620"/>
      <c r="H86" s="620"/>
      <c r="I86" s="620"/>
      <c r="J86" s="620"/>
      <c r="K86" s="620"/>
      <c r="L86" s="620"/>
      <c r="M86" s="620"/>
      <c r="N86" s="620"/>
      <c r="O86" s="620"/>
      <c r="P86" s="621"/>
    </row>
    <row r="87" spans="1:16" ht="24.65" customHeight="1" x14ac:dyDescent="0.35">
      <c r="A87" s="84" t="s">
        <v>91</v>
      </c>
      <c r="B87" s="29" t="s">
        <v>46</v>
      </c>
      <c r="C87" s="29" t="s">
        <v>685</v>
      </c>
      <c r="D87" s="29" t="s">
        <v>687</v>
      </c>
      <c r="E87" s="634" t="s">
        <v>686</v>
      </c>
      <c r="F87" s="635"/>
      <c r="G87" s="635"/>
      <c r="H87" s="635"/>
      <c r="I87" s="635"/>
      <c r="J87" s="635"/>
      <c r="K87" s="635"/>
      <c r="L87" s="635"/>
      <c r="M87" s="635"/>
      <c r="N87" s="635"/>
      <c r="O87" s="635"/>
      <c r="P87" s="636"/>
    </row>
    <row r="88" spans="1:16" ht="21.65" customHeight="1" x14ac:dyDescent="0.35">
      <c r="A88" s="84" t="s">
        <v>91</v>
      </c>
      <c r="B88" s="29" t="s">
        <v>46</v>
      </c>
      <c r="C88" s="29" t="s">
        <v>685</v>
      </c>
      <c r="D88" s="29" t="s">
        <v>684</v>
      </c>
      <c r="E88" s="634" t="s">
        <v>683</v>
      </c>
      <c r="F88" s="635"/>
      <c r="G88" s="635"/>
      <c r="H88" s="635"/>
      <c r="I88" s="635"/>
      <c r="J88" s="635"/>
      <c r="K88" s="635"/>
      <c r="L88" s="635"/>
      <c r="M88" s="635"/>
      <c r="N88" s="635"/>
      <c r="O88" s="635"/>
      <c r="P88" s="636"/>
    </row>
    <row r="89" spans="1:16" ht="20.399999999999999" customHeight="1" x14ac:dyDescent="0.35">
      <c r="A89" s="107" t="s">
        <v>27</v>
      </c>
      <c r="B89" s="29"/>
      <c r="C89" s="29"/>
      <c r="D89" s="29"/>
      <c r="E89" s="622" t="s">
        <v>48</v>
      </c>
      <c r="F89" s="623"/>
      <c r="G89" s="30"/>
      <c r="H89" s="30"/>
      <c r="I89" s="30"/>
      <c r="J89" s="30"/>
      <c r="K89" s="26"/>
      <c r="L89" s="27"/>
      <c r="M89" s="27"/>
      <c r="N89" s="28"/>
      <c r="O89" s="28"/>
      <c r="P89" s="28"/>
    </row>
    <row r="90" spans="1:16" ht="22" thickBot="1" x14ac:dyDescent="0.4">
      <c r="A90" s="123" t="s">
        <v>682</v>
      </c>
      <c r="B90" s="48" t="s">
        <v>46</v>
      </c>
      <c r="C90" s="48" t="s">
        <v>681</v>
      </c>
      <c r="D90" s="243">
        <v>650</v>
      </c>
      <c r="E90" s="48"/>
      <c r="F90" s="48"/>
      <c r="G90" s="124"/>
      <c r="H90" s="124"/>
      <c r="I90" s="124"/>
      <c r="J90" s="124"/>
      <c r="K90" s="125"/>
      <c r="L90" s="49"/>
      <c r="M90" s="49"/>
      <c r="N90" s="31"/>
      <c r="O90" s="31"/>
      <c r="P90" s="31"/>
    </row>
    <row r="91" spans="1:16" ht="22.5" thickBot="1" x14ac:dyDescent="0.4">
      <c r="A91" s="104" t="s">
        <v>168</v>
      </c>
      <c r="B91" s="48" t="s">
        <v>46</v>
      </c>
      <c r="C91" s="242" t="s">
        <v>680</v>
      </c>
      <c r="D91" s="48"/>
      <c r="E91" s="624" t="s">
        <v>679</v>
      </c>
      <c r="F91" s="625"/>
      <c r="G91" s="625"/>
      <c r="H91" s="625"/>
      <c r="I91" s="625"/>
      <c r="J91" s="625"/>
      <c r="K91" s="625"/>
      <c r="L91" s="625"/>
      <c r="M91" s="625"/>
      <c r="N91" s="625"/>
      <c r="O91" s="625"/>
      <c r="P91" s="626"/>
    </row>
    <row r="92" spans="1:16" ht="26.4" customHeight="1" x14ac:dyDescent="0.35">
      <c r="A92" s="241" t="s">
        <v>678</v>
      </c>
      <c r="B92" s="630" t="s">
        <v>677</v>
      </c>
      <c r="C92" s="631"/>
      <c r="D92" s="631"/>
      <c r="E92" s="631"/>
      <c r="F92" s="631"/>
      <c r="G92" s="631"/>
      <c r="H92" s="631"/>
      <c r="I92" s="631"/>
      <c r="J92" s="631"/>
      <c r="K92" s="631"/>
      <c r="L92" s="631"/>
      <c r="M92" s="631"/>
      <c r="N92" s="631"/>
      <c r="O92" s="631"/>
      <c r="P92" s="631"/>
    </row>
    <row r="93" spans="1:16" ht="26.5" x14ac:dyDescent="0.35">
      <c r="A93" s="240" t="s">
        <v>676</v>
      </c>
      <c r="B93" s="239" t="s">
        <v>46</v>
      </c>
      <c r="C93" s="239" t="s">
        <v>675</v>
      </c>
      <c r="D93" s="632" t="s">
        <v>674</v>
      </c>
      <c r="E93" s="633"/>
      <c r="F93" s="105"/>
      <c r="G93" s="105"/>
      <c r="H93" s="105"/>
      <c r="I93" s="105"/>
      <c r="J93" s="105"/>
      <c r="K93" s="105"/>
      <c r="L93" s="105"/>
      <c r="M93" s="105"/>
      <c r="N93" s="105"/>
      <c r="O93" s="105"/>
      <c r="P93" s="105"/>
    </row>
    <row r="94" spans="1:16" ht="27" thickBot="1" x14ac:dyDescent="0.4">
      <c r="A94" s="238" t="s">
        <v>673</v>
      </c>
      <c r="B94" s="237" t="s">
        <v>46</v>
      </c>
      <c r="C94" s="237" t="s">
        <v>672</v>
      </c>
      <c r="D94" s="632" t="s">
        <v>671</v>
      </c>
      <c r="E94" s="633"/>
      <c r="F94" s="105"/>
      <c r="G94" s="105"/>
      <c r="H94" s="105"/>
      <c r="I94" s="105"/>
      <c r="J94" s="105"/>
      <c r="K94" s="105"/>
      <c r="L94" s="105"/>
      <c r="M94" s="105"/>
      <c r="N94" s="105"/>
      <c r="O94" s="105"/>
      <c r="P94" s="105"/>
    </row>
    <row r="95" spans="1:16" ht="34.25" customHeight="1" x14ac:dyDescent="0.4">
      <c r="A95" s="235" t="s">
        <v>670</v>
      </c>
      <c r="B95" s="235" t="s">
        <v>669</v>
      </c>
      <c r="C95" s="234" t="s">
        <v>647</v>
      </c>
      <c r="D95" s="233" t="s">
        <v>668</v>
      </c>
      <c r="E95" s="224"/>
      <c r="F95" s="224"/>
      <c r="G95" s="224"/>
      <c r="H95" s="224"/>
      <c r="I95" s="224"/>
      <c r="J95" s="224"/>
      <c r="K95" s="224"/>
      <c r="L95" s="224"/>
      <c r="M95" s="224"/>
      <c r="N95" s="224"/>
      <c r="O95" s="224"/>
      <c r="P95" s="224"/>
    </row>
    <row r="96" spans="1:16" ht="39" x14ac:dyDescent="0.35">
      <c r="A96" s="232" t="s">
        <v>667</v>
      </c>
      <c r="B96" s="215">
        <v>246633</v>
      </c>
      <c r="C96" s="215" t="s">
        <v>47</v>
      </c>
      <c r="D96" s="215"/>
      <c r="E96" s="224"/>
      <c r="F96" s="224"/>
      <c r="G96" s="224"/>
      <c r="H96" s="224"/>
      <c r="I96" s="224"/>
      <c r="J96" s="224"/>
      <c r="K96" s="224"/>
      <c r="L96" s="224"/>
      <c r="M96" s="224"/>
      <c r="N96" s="224"/>
      <c r="O96" s="224"/>
      <c r="P96" s="224"/>
    </row>
    <row r="97" spans="1:16" ht="26.5" x14ac:dyDescent="0.35">
      <c r="A97" s="232" t="s">
        <v>666</v>
      </c>
      <c r="B97" s="215">
        <v>246633</v>
      </c>
      <c r="C97" s="215" t="s">
        <v>47</v>
      </c>
      <c r="D97" s="215" t="s">
        <v>664</v>
      </c>
      <c r="E97" s="224"/>
      <c r="F97" s="224"/>
      <c r="G97" s="224"/>
      <c r="H97" s="224"/>
      <c r="I97" s="224"/>
      <c r="J97" s="224"/>
      <c r="K97" s="224"/>
      <c r="L97" s="224"/>
      <c r="M97" s="224"/>
      <c r="N97" s="224"/>
      <c r="O97" s="224"/>
      <c r="P97" s="224"/>
    </row>
    <row r="98" spans="1:16" ht="39" x14ac:dyDescent="0.35">
      <c r="A98" s="232" t="s">
        <v>665</v>
      </c>
      <c r="B98" s="215">
        <v>246633</v>
      </c>
      <c r="C98" s="215" t="s">
        <v>47</v>
      </c>
      <c r="D98" s="215" t="s">
        <v>664</v>
      </c>
      <c r="E98" s="224"/>
      <c r="F98" s="224"/>
      <c r="G98" s="224"/>
      <c r="H98" s="224"/>
      <c r="I98" s="224"/>
      <c r="J98" s="224"/>
      <c r="K98" s="224"/>
      <c r="L98" s="224"/>
      <c r="M98" s="224"/>
      <c r="N98" s="224"/>
      <c r="O98" s="224"/>
      <c r="P98" s="224"/>
    </row>
    <row r="99" spans="1:16" ht="39" x14ac:dyDescent="0.35">
      <c r="A99" s="232" t="s">
        <v>663</v>
      </c>
      <c r="B99" s="215">
        <v>292656</v>
      </c>
      <c r="C99" s="215" t="s">
        <v>47</v>
      </c>
      <c r="D99" s="215" t="s">
        <v>662</v>
      </c>
      <c r="E99" s="224"/>
      <c r="F99" s="224"/>
      <c r="G99" s="224"/>
      <c r="H99" s="224"/>
      <c r="I99" s="224"/>
      <c r="J99" s="224"/>
      <c r="K99" s="224"/>
      <c r="L99" s="224"/>
      <c r="M99" s="224"/>
      <c r="N99" s="224"/>
      <c r="O99" s="224"/>
      <c r="P99" s="224"/>
    </row>
    <row r="100" spans="1:16" ht="51.5" x14ac:dyDescent="0.35">
      <c r="A100" s="232" t="s">
        <v>661</v>
      </c>
      <c r="B100" s="215">
        <v>246633</v>
      </c>
      <c r="C100" s="215" t="s">
        <v>47</v>
      </c>
      <c r="D100" s="215" t="s">
        <v>660</v>
      </c>
      <c r="E100" s="224"/>
      <c r="F100" s="224"/>
      <c r="G100" s="224"/>
      <c r="H100" s="224"/>
      <c r="I100" s="224"/>
      <c r="J100" s="224"/>
      <c r="K100" s="224"/>
      <c r="L100" s="224"/>
      <c r="M100" s="224"/>
      <c r="N100" s="224"/>
      <c r="O100" s="224"/>
      <c r="P100" s="224"/>
    </row>
    <row r="101" spans="1:16" ht="30" customHeight="1" x14ac:dyDescent="0.35">
      <c r="A101" s="232" t="s">
        <v>659</v>
      </c>
      <c r="B101" s="215">
        <v>246633</v>
      </c>
      <c r="C101" s="215" t="s">
        <v>47</v>
      </c>
      <c r="D101" s="215" t="s">
        <v>658</v>
      </c>
      <c r="E101" s="224"/>
      <c r="F101" s="224"/>
      <c r="G101" s="224"/>
      <c r="H101" s="224"/>
      <c r="I101" s="224"/>
      <c r="J101" s="224"/>
      <c r="K101" s="224"/>
      <c r="L101" s="224"/>
      <c r="M101" s="224"/>
      <c r="N101" s="224"/>
      <c r="O101" s="224"/>
      <c r="P101" s="224"/>
    </row>
    <row r="102" spans="1:16" ht="64" x14ac:dyDescent="0.35">
      <c r="A102" s="232" t="s">
        <v>657</v>
      </c>
      <c r="B102" s="215">
        <v>250544</v>
      </c>
      <c r="C102" s="215" t="s">
        <v>47</v>
      </c>
      <c r="D102" s="231" t="s">
        <v>656</v>
      </c>
      <c r="E102" s="224"/>
      <c r="F102" s="224"/>
      <c r="G102" s="224"/>
      <c r="H102" s="224"/>
      <c r="I102" s="224"/>
      <c r="J102" s="224"/>
      <c r="K102" s="224"/>
      <c r="L102" s="224"/>
      <c r="M102" s="224"/>
      <c r="N102" s="224"/>
      <c r="O102" s="224"/>
      <c r="P102" s="224"/>
    </row>
    <row r="103" spans="1:16" ht="26" x14ac:dyDescent="0.35">
      <c r="A103" s="216" t="s">
        <v>655</v>
      </c>
      <c r="B103" s="229">
        <v>404515</v>
      </c>
      <c r="C103" s="215" t="s">
        <v>47</v>
      </c>
      <c r="D103" s="230">
        <v>7</v>
      </c>
      <c r="E103" s="224"/>
      <c r="F103" s="224"/>
      <c r="G103" s="224"/>
      <c r="H103" s="224"/>
      <c r="I103" s="224"/>
      <c r="J103" s="224"/>
      <c r="K103" s="224"/>
      <c r="L103" s="224"/>
      <c r="M103" s="224"/>
      <c r="N103" s="224"/>
      <c r="O103" s="224"/>
      <c r="P103" s="224"/>
    </row>
    <row r="104" spans="1:16" ht="26" x14ac:dyDescent="0.35">
      <c r="A104" s="216" t="s">
        <v>654</v>
      </c>
      <c r="B104" s="229">
        <v>404523</v>
      </c>
      <c r="C104" s="215" t="s">
        <v>47</v>
      </c>
      <c r="D104" s="228">
        <v>0.9</v>
      </c>
      <c r="E104" s="224"/>
      <c r="F104" s="224"/>
      <c r="G104" s="224"/>
      <c r="H104" s="224"/>
      <c r="I104" s="224"/>
      <c r="J104" s="224"/>
      <c r="K104" s="224"/>
      <c r="L104" s="224"/>
      <c r="M104" s="224"/>
      <c r="N104" s="224"/>
      <c r="O104" s="224"/>
      <c r="P104" s="224"/>
    </row>
    <row r="105" spans="1:16" ht="30" customHeight="1" x14ac:dyDescent="0.35">
      <c r="A105" s="216" t="s">
        <v>653</v>
      </c>
      <c r="B105" s="229">
        <v>404507</v>
      </c>
      <c r="C105" s="215" t="s">
        <v>47</v>
      </c>
      <c r="D105" s="230">
        <v>1</v>
      </c>
      <c r="E105" s="224"/>
      <c r="F105" s="224"/>
      <c r="G105" s="224"/>
      <c r="H105" s="224"/>
      <c r="I105" s="224"/>
      <c r="J105" s="224"/>
      <c r="K105" s="224"/>
      <c r="L105" s="224"/>
      <c r="M105" s="224"/>
      <c r="N105" s="224"/>
      <c r="O105" s="224"/>
      <c r="P105" s="224"/>
    </row>
    <row r="106" spans="1:16" x14ac:dyDescent="0.35">
      <c r="A106" s="216" t="s">
        <v>652</v>
      </c>
      <c r="B106" s="229">
        <v>403441</v>
      </c>
      <c r="C106" s="215" t="s">
        <v>47</v>
      </c>
      <c r="D106" s="230">
        <v>4000</v>
      </c>
      <c r="E106" s="224"/>
      <c r="F106" s="224"/>
      <c r="G106" s="224"/>
      <c r="H106" s="224"/>
      <c r="I106" s="224"/>
      <c r="J106" s="224"/>
      <c r="K106" s="224"/>
      <c r="L106" s="224"/>
      <c r="M106" s="224"/>
      <c r="N106" s="224"/>
      <c r="O106" s="224"/>
      <c r="P106" s="224"/>
    </row>
    <row r="107" spans="1:16" ht="26" x14ac:dyDescent="0.35">
      <c r="A107" s="216" t="s">
        <v>651</v>
      </c>
      <c r="B107" s="229">
        <v>404460</v>
      </c>
      <c r="C107" s="215" t="s">
        <v>47</v>
      </c>
      <c r="D107" s="230">
        <v>400</v>
      </c>
      <c r="E107" s="224"/>
      <c r="F107" s="224"/>
      <c r="G107" s="224"/>
      <c r="H107" s="224"/>
      <c r="I107" s="224"/>
      <c r="J107" s="224"/>
      <c r="K107" s="224"/>
      <c r="L107" s="224"/>
      <c r="M107" s="224"/>
      <c r="N107" s="224"/>
      <c r="O107" s="224"/>
      <c r="P107" s="224"/>
    </row>
    <row r="108" spans="1:16" ht="26.5" thickBot="1" x14ac:dyDescent="0.4">
      <c r="A108" s="216" t="s">
        <v>650</v>
      </c>
      <c r="B108" s="229">
        <v>404486</v>
      </c>
      <c r="C108" s="215" t="s">
        <v>47</v>
      </c>
      <c r="D108" s="228">
        <v>0.6</v>
      </c>
      <c r="E108" s="224"/>
      <c r="F108" s="224"/>
      <c r="G108" s="224"/>
      <c r="H108" s="224"/>
      <c r="I108" s="224"/>
      <c r="J108" s="224"/>
      <c r="K108" s="224"/>
      <c r="L108" s="224"/>
      <c r="M108" s="224"/>
      <c r="N108" s="224"/>
      <c r="O108" s="224"/>
      <c r="P108" s="224"/>
    </row>
    <row r="109" spans="1:16" ht="36" x14ac:dyDescent="0.4">
      <c r="A109" s="227" t="s">
        <v>649</v>
      </c>
      <c r="B109" s="227" t="s">
        <v>648</v>
      </c>
      <c r="C109" s="227" t="s">
        <v>647</v>
      </c>
      <c r="D109" s="226" t="s">
        <v>646</v>
      </c>
      <c r="E109" s="225" t="s">
        <v>645</v>
      </c>
      <c r="F109" s="224"/>
      <c r="G109" s="224"/>
      <c r="H109" s="224"/>
      <c r="I109" s="224"/>
      <c r="J109" s="224"/>
      <c r="K109" s="224"/>
      <c r="L109" s="224"/>
      <c r="M109" s="224"/>
      <c r="N109" s="224"/>
      <c r="O109" s="224"/>
      <c r="P109" s="224"/>
    </row>
    <row r="110" spans="1:16" x14ac:dyDescent="0.35">
      <c r="A110" s="223" t="s">
        <v>644</v>
      </c>
      <c r="B110" s="220">
        <v>303087</v>
      </c>
      <c r="C110" s="222"/>
      <c r="D110" s="221">
        <v>250</v>
      </c>
      <c r="E110" s="386" t="s">
        <v>643</v>
      </c>
      <c r="F110" s="183"/>
      <c r="G110" s="183"/>
      <c r="H110" s="183"/>
      <c r="I110" s="183"/>
      <c r="J110" s="183"/>
      <c r="K110" s="183"/>
      <c r="L110" s="183"/>
      <c r="M110" s="183"/>
    </row>
    <row r="111" spans="1:16" x14ac:dyDescent="0.35">
      <c r="A111" s="216" t="s">
        <v>642</v>
      </c>
      <c r="B111" s="213">
        <v>303095</v>
      </c>
      <c r="C111" s="215"/>
      <c r="D111" s="218">
        <v>275</v>
      </c>
      <c r="E111" s="385" t="s">
        <v>624</v>
      </c>
      <c r="F111" s="183"/>
      <c r="G111" s="183"/>
      <c r="H111" s="183"/>
      <c r="I111" s="183"/>
      <c r="J111" s="183"/>
      <c r="K111" s="183"/>
      <c r="L111" s="183"/>
      <c r="M111" s="183"/>
    </row>
    <row r="112" spans="1:16" x14ac:dyDescent="0.35">
      <c r="A112" s="216" t="s">
        <v>641</v>
      </c>
      <c r="B112" s="213">
        <v>246684</v>
      </c>
      <c r="C112" s="215"/>
      <c r="D112" s="388" t="s">
        <v>640</v>
      </c>
      <c r="E112" s="387" t="s">
        <v>639</v>
      </c>
      <c r="F112" s="183"/>
      <c r="G112" s="183"/>
      <c r="H112" s="183"/>
      <c r="I112" s="183"/>
      <c r="J112" s="183"/>
      <c r="K112" s="183"/>
      <c r="L112" s="183"/>
      <c r="M112" s="183"/>
    </row>
    <row r="113" spans="1:13" x14ac:dyDescent="0.35">
      <c r="A113" s="216" t="s">
        <v>638</v>
      </c>
      <c r="B113" s="213">
        <v>287283</v>
      </c>
      <c r="C113" s="215"/>
      <c r="D113" s="218">
        <v>2500</v>
      </c>
      <c r="E113" s="387" t="s">
        <v>637</v>
      </c>
      <c r="F113" s="183"/>
      <c r="G113" s="183"/>
      <c r="H113" s="183"/>
      <c r="I113" s="183"/>
      <c r="J113" s="183"/>
      <c r="K113" s="183"/>
      <c r="L113" s="183"/>
      <c r="M113" s="183"/>
    </row>
    <row r="114" spans="1:13" x14ac:dyDescent="0.35">
      <c r="A114" s="216" t="s">
        <v>636</v>
      </c>
      <c r="B114" s="213">
        <v>302279</v>
      </c>
      <c r="C114" s="215"/>
      <c r="D114" s="218">
        <v>150</v>
      </c>
      <c r="E114" s="387" t="s">
        <v>635</v>
      </c>
      <c r="F114" s="183"/>
      <c r="G114" s="183"/>
      <c r="H114" s="183"/>
      <c r="I114" s="183"/>
      <c r="J114" s="183"/>
      <c r="K114" s="183"/>
      <c r="L114" s="183"/>
      <c r="M114" s="183"/>
    </row>
    <row r="115" spans="1:13" x14ac:dyDescent="0.35">
      <c r="A115" s="216" t="s">
        <v>634</v>
      </c>
      <c r="B115" s="213">
        <v>246570</v>
      </c>
      <c r="C115" s="215"/>
      <c r="D115" s="218">
        <v>9900</v>
      </c>
      <c r="E115" s="387" t="s">
        <v>633</v>
      </c>
      <c r="F115" s="183"/>
      <c r="G115" s="183"/>
      <c r="H115" s="183"/>
      <c r="I115" s="183"/>
      <c r="J115" s="183"/>
      <c r="K115" s="183"/>
      <c r="L115" s="183"/>
      <c r="M115" s="183"/>
    </row>
    <row r="116" spans="1:13" x14ac:dyDescent="0.35">
      <c r="A116" s="217" t="s">
        <v>632</v>
      </c>
      <c r="B116" s="213">
        <v>434108</v>
      </c>
      <c r="C116" s="215"/>
      <c r="D116" s="218">
        <v>1500</v>
      </c>
      <c r="E116" s="387" t="s">
        <v>631</v>
      </c>
      <c r="F116" s="219"/>
      <c r="G116" s="219"/>
      <c r="H116" s="219"/>
      <c r="I116" s="219"/>
      <c r="J116" s="219"/>
      <c r="K116" s="219"/>
      <c r="L116" s="219"/>
      <c r="M116" s="219"/>
    </row>
    <row r="117" spans="1:13" ht="17.399999999999999" customHeight="1" x14ac:dyDescent="0.35">
      <c r="A117" s="217" t="s">
        <v>630</v>
      </c>
      <c r="B117" s="213">
        <v>303079</v>
      </c>
      <c r="C117" s="215"/>
      <c r="D117" s="218">
        <v>250</v>
      </c>
      <c r="E117" s="387" t="s">
        <v>626</v>
      </c>
      <c r="F117" s="219"/>
      <c r="G117" s="219"/>
      <c r="H117" s="219"/>
      <c r="I117" s="219"/>
      <c r="J117" s="219"/>
      <c r="K117" s="219"/>
      <c r="L117" s="219"/>
      <c r="M117" s="219"/>
    </row>
    <row r="118" spans="1:13" x14ac:dyDescent="0.35">
      <c r="A118" s="216" t="s">
        <v>629</v>
      </c>
      <c r="B118" s="213">
        <v>509000</v>
      </c>
      <c r="C118" s="215"/>
      <c r="D118" s="218">
        <v>50</v>
      </c>
      <c r="E118" s="387" t="s">
        <v>628</v>
      </c>
    </row>
    <row r="119" spans="1:13" x14ac:dyDescent="0.35">
      <c r="A119" s="216" t="s">
        <v>627</v>
      </c>
      <c r="B119" s="213">
        <v>303204</v>
      </c>
      <c r="C119" s="215"/>
      <c r="D119" s="218">
        <v>250</v>
      </c>
      <c r="E119" s="387" t="s">
        <v>626</v>
      </c>
    </row>
    <row r="120" spans="1:13" x14ac:dyDescent="0.35">
      <c r="A120" s="216" t="s">
        <v>625</v>
      </c>
      <c r="B120" s="213">
        <v>303191</v>
      </c>
      <c r="C120" s="215"/>
      <c r="D120" s="218">
        <v>275</v>
      </c>
      <c r="E120" s="387" t="s">
        <v>624</v>
      </c>
    </row>
    <row r="121" spans="1:13" x14ac:dyDescent="0.35">
      <c r="A121" s="216" t="s">
        <v>623</v>
      </c>
      <c r="B121" s="213">
        <v>246431</v>
      </c>
      <c r="C121" s="215"/>
      <c r="D121" s="218">
        <v>5</v>
      </c>
      <c r="E121" s="387" t="s">
        <v>622</v>
      </c>
    </row>
    <row r="122" spans="1:13" x14ac:dyDescent="0.35">
      <c r="A122" s="216" t="s">
        <v>621</v>
      </c>
      <c r="B122" s="213">
        <v>246406</v>
      </c>
      <c r="C122" s="215"/>
      <c r="D122" s="218">
        <v>5</v>
      </c>
      <c r="E122" s="387" t="s">
        <v>621</v>
      </c>
    </row>
    <row r="123" spans="1:13" x14ac:dyDescent="0.35">
      <c r="A123" s="216" t="s">
        <v>620</v>
      </c>
      <c r="B123" s="213">
        <v>246406</v>
      </c>
      <c r="C123" s="215"/>
      <c r="D123" s="218">
        <v>25</v>
      </c>
      <c r="E123" s="387" t="s">
        <v>620</v>
      </c>
    </row>
    <row r="124" spans="1:13" ht="16.25" customHeight="1" x14ac:dyDescent="0.35">
      <c r="A124" s="216" t="s">
        <v>619</v>
      </c>
      <c r="B124" s="213">
        <v>346502</v>
      </c>
      <c r="C124" s="215"/>
      <c r="D124" s="218">
        <v>600</v>
      </c>
      <c r="E124" s="387" t="s">
        <v>618</v>
      </c>
    </row>
    <row r="125" spans="1:13" x14ac:dyDescent="0.35">
      <c r="A125" s="216" t="s">
        <v>617</v>
      </c>
      <c r="B125" s="213">
        <v>302501</v>
      </c>
      <c r="C125" s="215"/>
      <c r="D125" s="214">
        <v>187</v>
      </c>
      <c r="E125" s="387" t="s">
        <v>616</v>
      </c>
    </row>
    <row r="126" spans="1:13" x14ac:dyDescent="0.35">
      <c r="A126" s="216" t="s">
        <v>615</v>
      </c>
      <c r="B126" s="213">
        <v>302519</v>
      </c>
      <c r="C126" s="215"/>
      <c r="D126" s="214">
        <v>290</v>
      </c>
      <c r="E126" s="387" t="s">
        <v>614</v>
      </c>
    </row>
    <row r="127" spans="1:13" x14ac:dyDescent="0.35">
      <c r="A127" s="216" t="s">
        <v>613</v>
      </c>
      <c r="B127" s="213">
        <v>302527</v>
      </c>
      <c r="C127" s="215"/>
      <c r="D127" s="214">
        <v>320</v>
      </c>
      <c r="E127" s="387" t="s">
        <v>612</v>
      </c>
    </row>
    <row r="128" spans="1:13" x14ac:dyDescent="0.35">
      <c r="A128" s="216" t="s">
        <v>611</v>
      </c>
      <c r="B128" s="213">
        <v>246481</v>
      </c>
      <c r="C128" s="215"/>
      <c r="D128" s="214">
        <v>320</v>
      </c>
      <c r="E128" s="387" t="s">
        <v>610</v>
      </c>
    </row>
    <row r="129" spans="1:5" x14ac:dyDescent="0.35">
      <c r="A129" s="216" t="s">
        <v>609</v>
      </c>
      <c r="B129" s="213">
        <v>246490</v>
      </c>
      <c r="C129" s="215"/>
      <c r="D129" s="214">
        <v>545</v>
      </c>
      <c r="E129" s="387" t="s">
        <v>608</v>
      </c>
    </row>
    <row r="130" spans="1:5" x14ac:dyDescent="0.35">
      <c r="A130" s="216" t="s">
        <v>607</v>
      </c>
      <c r="B130" s="213">
        <v>303360</v>
      </c>
      <c r="C130" s="215"/>
      <c r="D130" s="214">
        <v>320</v>
      </c>
      <c r="E130" s="387" t="s">
        <v>606</v>
      </c>
    </row>
    <row r="131" spans="1:5" x14ac:dyDescent="0.35">
      <c r="A131" s="217" t="s">
        <v>605</v>
      </c>
      <c r="B131" s="388" t="s">
        <v>604</v>
      </c>
      <c r="C131" s="215"/>
      <c r="D131" s="388" t="s">
        <v>603</v>
      </c>
      <c r="E131" s="387" t="s">
        <v>602</v>
      </c>
    </row>
    <row r="132" spans="1:5" x14ac:dyDescent="0.35">
      <c r="A132" s="216" t="s">
        <v>601</v>
      </c>
      <c r="B132" s="388" t="s">
        <v>600</v>
      </c>
      <c r="C132" s="215"/>
      <c r="D132" s="388" t="s">
        <v>599</v>
      </c>
      <c r="E132" s="387" t="s">
        <v>598</v>
      </c>
    </row>
    <row r="133" spans="1:5" x14ac:dyDescent="0.35">
      <c r="A133" s="217" t="s">
        <v>597</v>
      </c>
      <c r="B133" s="388" t="s">
        <v>596</v>
      </c>
      <c r="C133" s="215"/>
      <c r="D133" s="388" t="s">
        <v>595</v>
      </c>
      <c r="E133" s="387" t="s">
        <v>594</v>
      </c>
    </row>
    <row r="134" spans="1:5" x14ac:dyDescent="0.35">
      <c r="A134" s="216" t="s">
        <v>593</v>
      </c>
      <c r="B134" s="388" t="s">
        <v>592</v>
      </c>
      <c r="C134" s="215"/>
      <c r="D134" s="388" t="s">
        <v>591</v>
      </c>
      <c r="E134" s="387" t="s">
        <v>590</v>
      </c>
    </row>
    <row r="135" spans="1:5" x14ac:dyDescent="0.35">
      <c r="A135" s="216" t="s">
        <v>589</v>
      </c>
      <c r="B135" s="388" t="s">
        <v>588</v>
      </c>
      <c r="C135" s="215"/>
      <c r="D135" s="388" t="s">
        <v>587</v>
      </c>
      <c r="E135" s="387" t="s">
        <v>586</v>
      </c>
    </row>
    <row r="136" spans="1:5" x14ac:dyDescent="0.35">
      <c r="A136" s="216" t="s">
        <v>585</v>
      </c>
      <c r="B136" s="388" t="s">
        <v>584</v>
      </c>
      <c r="C136" s="215"/>
      <c r="D136" s="388" t="s">
        <v>583</v>
      </c>
      <c r="E136" s="387" t="s">
        <v>582</v>
      </c>
    </row>
    <row r="137" spans="1:5" x14ac:dyDescent="0.35">
      <c r="A137" s="216" t="s">
        <v>581</v>
      </c>
      <c r="B137" s="388" t="s">
        <v>580</v>
      </c>
      <c r="C137" s="215"/>
      <c r="D137" s="388" t="s">
        <v>579</v>
      </c>
      <c r="E137" s="387" t="s">
        <v>578</v>
      </c>
    </row>
    <row r="138" spans="1:5" x14ac:dyDescent="0.35">
      <c r="A138" s="216" t="s">
        <v>577</v>
      </c>
      <c r="B138" s="388" t="s">
        <v>576</v>
      </c>
      <c r="C138" s="215"/>
      <c r="D138" s="388" t="s">
        <v>575</v>
      </c>
      <c r="E138" s="213" t="s">
        <v>574</v>
      </c>
    </row>
    <row r="139" spans="1:5" x14ac:dyDescent="0.35">
      <c r="A139" s="216" t="s">
        <v>573</v>
      </c>
      <c r="B139" s="388" t="s">
        <v>572</v>
      </c>
      <c r="C139" s="215"/>
      <c r="D139" s="388" t="s">
        <v>571</v>
      </c>
      <c r="E139" s="387" t="s">
        <v>570</v>
      </c>
    </row>
    <row r="140" spans="1:5" x14ac:dyDescent="0.35">
      <c r="A140" s="217" t="s">
        <v>569</v>
      </c>
      <c r="B140" s="213">
        <v>509034</v>
      </c>
      <c r="C140" s="215"/>
      <c r="D140" s="214">
        <v>800</v>
      </c>
      <c r="E140" s="387" t="s">
        <v>568</v>
      </c>
    </row>
    <row r="141" spans="1:5" x14ac:dyDescent="0.35">
      <c r="A141" s="216" t="s">
        <v>567</v>
      </c>
      <c r="B141" s="213">
        <v>509051</v>
      </c>
      <c r="C141" s="215"/>
      <c r="D141" s="214">
        <v>100</v>
      </c>
      <c r="E141" s="387" t="s">
        <v>566</v>
      </c>
    </row>
    <row r="142" spans="1:5" x14ac:dyDescent="0.35">
      <c r="A142" s="216" t="s">
        <v>565</v>
      </c>
      <c r="B142" s="213">
        <v>508980</v>
      </c>
      <c r="C142" s="215"/>
      <c r="D142" s="214">
        <v>35</v>
      </c>
      <c r="E142" s="387" t="s">
        <v>564</v>
      </c>
    </row>
    <row r="143" spans="1:5" x14ac:dyDescent="0.35">
      <c r="A143" s="217" t="s">
        <v>563</v>
      </c>
      <c r="B143" s="213">
        <v>509042</v>
      </c>
      <c r="C143" s="215"/>
      <c r="D143" s="214">
        <v>500</v>
      </c>
      <c r="E143" s="387" t="s">
        <v>562</v>
      </c>
    </row>
    <row r="144" spans="1:5" x14ac:dyDescent="0.35">
      <c r="A144" s="216" t="s">
        <v>561</v>
      </c>
      <c r="B144" s="213">
        <v>517190</v>
      </c>
      <c r="C144" s="215"/>
      <c r="D144" s="214">
        <v>35</v>
      </c>
      <c r="E144" s="387" t="s">
        <v>560</v>
      </c>
    </row>
    <row r="145" spans="1:16" x14ac:dyDescent="0.35">
      <c r="A145" s="216" t="s">
        <v>559</v>
      </c>
      <c r="B145" s="213">
        <v>246625</v>
      </c>
      <c r="C145" s="215"/>
      <c r="D145" s="214">
        <v>300</v>
      </c>
      <c r="E145" s="387" t="s">
        <v>558</v>
      </c>
    </row>
    <row r="146" spans="1:16" ht="15" thickBot="1" x14ac:dyDescent="0.4">
      <c r="A146" s="395" t="s">
        <v>557</v>
      </c>
      <c r="B146" s="396">
        <v>395284</v>
      </c>
      <c r="C146" s="397"/>
      <c r="D146" s="398">
        <v>150</v>
      </c>
      <c r="E146" s="399" t="s">
        <v>557</v>
      </c>
      <c r="F146" s="404"/>
      <c r="G146" s="404"/>
      <c r="H146" s="404"/>
      <c r="I146" s="404"/>
    </row>
    <row r="147" spans="1:16" ht="15" thickBot="1" x14ac:dyDescent="0.4"/>
    <row r="148" spans="1:16" ht="15" thickBot="1" x14ac:dyDescent="0.4">
      <c r="A148" s="391" t="s">
        <v>1</v>
      </c>
      <c r="B148" s="613" t="s">
        <v>556</v>
      </c>
      <c r="C148" s="614"/>
      <c r="D148" s="614"/>
      <c r="E148" s="614"/>
      <c r="F148" s="614"/>
      <c r="G148" s="614"/>
      <c r="H148" s="614"/>
      <c r="I148" s="615"/>
    </row>
    <row r="149" spans="1:16" ht="53.5" x14ac:dyDescent="0.35">
      <c r="A149" s="14" t="s">
        <v>2</v>
      </c>
      <c r="B149" s="15" t="s">
        <v>3</v>
      </c>
      <c r="C149" s="16" t="s">
        <v>4</v>
      </c>
      <c r="D149" s="16" t="s">
        <v>5</v>
      </c>
      <c r="E149" s="204" t="s">
        <v>319</v>
      </c>
      <c r="F149" s="16" t="s">
        <v>6</v>
      </c>
      <c r="G149" s="17" t="s">
        <v>61</v>
      </c>
      <c r="H149" s="16" t="s">
        <v>62</v>
      </c>
      <c r="I149" s="16" t="s">
        <v>63</v>
      </c>
      <c r="J149" s="16" t="s">
        <v>64</v>
      </c>
      <c r="K149" s="16" t="s">
        <v>65</v>
      </c>
      <c r="L149" s="15" t="s">
        <v>14</v>
      </c>
      <c r="M149" s="15" t="s">
        <v>15</v>
      </c>
      <c r="N149" s="18" t="s">
        <v>16</v>
      </c>
      <c r="O149" s="186" t="s">
        <v>17</v>
      </c>
      <c r="P149" s="207" t="s">
        <v>18</v>
      </c>
    </row>
    <row r="150" spans="1:16" x14ac:dyDescent="0.35">
      <c r="A150" s="19" t="s">
        <v>66</v>
      </c>
      <c r="B150" s="571"/>
      <c r="C150" s="571"/>
      <c r="D150" s="572"/>
      <c r="E150" s="212"/>
      <c r="F150" s="572"/>
      <c r="G150" s="573" t="s">
        <v>555</v>
      </c>
      <c r="H150" s="574"/>
      <c r="I150" s="574"/>
      <c r="J150" s="574"/>
      <c r="K150" s="575"/>
      <c r="L150" s="576"/>
      <c r="M150" s="576"/>
      <c r="N150" s="577"/>
      <c r="O150" s="577"/>
      <c r="P150" s="577"/>
    </row>
    <row r="151" spans="1:16" ht="30" x14ac:dyDescent="0.35">
      <c r="A151" s="84" t="s">
        <v>67</v>
      </c>
      <c r="B151" s="578" t="s">
        <v>437</v>
      </c>
      <c r="C151" s="578" t="s">
        <v>554</v>
      </c>
      <c r="D151" s="578" t="s">
        <v>554</v>
      </c>
      <c r="E151" s="578" t="s">
        <v>553</v>
      </c>
      <c r="F151" s="578" t="s">
        <v>21</v>
      </c>
      <c r="G151" s="318">
        <v>60.22</v>
      </c>
      <c r="H151" s="318">
        <v>52.47</v>
      </c>
      <c r="I151" s="318">
        <v>48.42</v>
      </c>
      <c r="J151" s="318">
        <v>45.82</v>
      </c>
      <c r="K151" s="318">
        <v>1</v>
      </c>
      <c r="L151" s="315">
        <v>0.3</v>
      </c>
      <c r="M151" s="315" t="s">
        <v>539</v>
      </c>
      <c r="N151" s="579" t="s">
        <v>538</v>
      </c>
      <c r="O151" s="580">
        <v>42</v>
      </c>
      <c r="P151" s="579">
        <v>1008</v>
      </c>
    </row>
    <row r="152" spans="1:16" x14ac:dyDescent="0.35">
      <c r="A152" s="19" t="s">
        <v>73</v>
      </c>
      <c r="B152" s="581"/>
      <c r="C152" s="581"/>
      <c r="D152" s="581"/>
      <c r="E152" s="581"/>
      <c r="F152" s="582"/>
      <c r="G152" s="318" t="s">
        <v>552</v>
      </c>
      <c r="H152" s="583"/>
      <c r="I152" s="583"/>
      <c r="J152" s="583"/>
      <c r="K152" s="584"/>
      <c r="L152" s="585"/>
      <c r="M152" s="585"/>
      <c r="N152" s="586"/>
      <c r="O152" s="586"/>
      <c r="P152" s="586"/>
    </row>
    <row r="153" spans="1:16" ht="30" x14ac:dyDescent="0.35">
      <c r="A153" s="84" t="s">
        <v>74</v>
      </c>
      <c r="B153" s="578" t="s">
        <v>437</v>
      </c>
      <c r="C153" s="578" t="s">
        <v>551</v>
      </c>
      <c r="D153" s="578" t="s">
        <v>551</v>
      </c>
      <c r="E153" s="578" t="s">
        <v>550</v>
      </c>
      <c r="F153" s="578" t="s">
        <v>21</v>
      </c>
      <c r="G153" s="318">
        <v>62.21</v>
      </c>
      <c r="H153" s="318">
        <v>57.96</v>
      </c>
      <c r="I153" s="318">
        <v>54.46</v>
      </c>
      <c r="J153" s="318">
        <v>53.56</v>
      </c>
      <c r="K153" s="318">
        <v>1</v>
      </c>
      <c r="L153" s="315">
        <v>0.3</v>
      </c>
      <c r="M153" s="315" t="s">
        <v>539</v>
      </c>
      <c r="N153" s="579" t="s">
        <v>538</v>
      </c>
      <c r="O153" s="580">
        <v>50.27</v>
      </c>
      <c r="P153" s="579">
        <v>847</v>
      </c>
    </row>
    <row r="154" spans="1:16" ht="30" x14ac:dyDescent="0.35">
      <c r="A154" s="84" t="s">
        <v>74</v>
      </c>
      <c r="B154" s="578" t="s">
        <v>437</v>
      </c>
      <c r="C154" s="578" t="s">
        <v>549</v>
      </c>
      <c r="D154" s="578" t="s">
        <v>549</v>
      </c>
      <c r="E154" s="578" t="s">
        <v>548</v>
      </c>
      <c r="F154" s="578" t="s">
        <v>21</v>
      </c>
      <c r="G154" s="318">
        <v>74.040000000000006</v>
      </c>
      <c r="H154" s="318">
        <v>65.040000000000006</v>
      </c>
      <c r="I154" s="318">
        <v>61.44</v>
      </c>
      <c r="J154" s="318">
        <v>56.64</v>
      </c>
      <c r="K154" s="318">
        <v>1</v>
      </c>
      <c r="L154" s="315">
        <v>0.3</v>
      </c>
      <c r="M154" s="315" t="s">
        <v>539</v>
      </c>
      <c r="N154" s="579" t="s">
        <v>538</v>
      </c>
      <c r="O154" s="580">
        <v>54.22</v>
      </c>
      <c r="P154" s="579">
        <v>670</v>
      </c>
    </row>
    <row r="155" spans="1:16" ht="20" x14ac:dyDescent="0.35">
      <c r="A155" s="19" t="s">
        <v>76</v>
      </c>
      <c r="B155" s="581"/>
      <c r="C155" s="581"/>
      <c r="D155" s="581"/>
      <c r="E155" s="581"/>
      <c r="F155" s="582"/>
      <c r="G155" s="318" t="s">
        <v>547</v>
      </c>
      <c r="H155" s="583"/>
      <c r="I155" s="583"/>
      <c r="J155" s="583"/>
      <c r="K155" s="584"/>
      <c r="L155" s="585"/>
      <c r="M155" s="585"/>
      <c r="N155" s="586"/>
      <c r="O155" s="586"/>
      <c r="P155" s="586"/>
    </row>
    <row r="156" spans="1:16" ht="30" x14ac:dyDescent="0.35">
      <c r="A156" s="84" t="s">
        <v>77</v>
      </c>
      <c r="B156" s="578" t="s">
        <v>437</v>
      </c>
      <c r="C156" s="578" t="s">
        <v>546</v>
      </c>
      <c r="D156" s="578" t="s">
        <v>546</v>
      </c>
      <c r="E156" s="578" t="s">
        <v>545</v>
      </c>
      <c r="F156" s="578" t="s">
        <v>21</v>
      </c>
      <c r="G156" s="318">
        <v>77.7</v>
      </c>
      <c r="H156" s="318">
        <v>69.7</v>
      </c>
      <c r="I156" s="318">
        <v>65.3</v>
      </c>
      <c r="J156" s="318">
        <v>62.3</v>
      </c>
      <c r="K156" s="318">
        <v>1</v>
      </c>
      <c r="L156" s="315">
        <v>0.3</v>
      </c>
      <c r="M156" s="315" t="s">
        <v>539</v>
      </c>
      <c r="N156" s="579" t="s">
        <v>538</v>
      </c>
      <c r="O156" s="580">
        <v>59.23</v>
      </c>
      <c r="P156" s="579">
        <v>793</v>
      </c>
    </row>
    <row r="157" spans="1:16" ht="30" x14ac:dyDescent="0.35">
      <c r="A157" s="84" t="s">
        <v>77</v>
      </c>
      <c r="B157" s="578" t="s">
        <v>437</v>
      </c>
      <c r="C157" s="578" t="s">
        <v>544</v>
      </c>
      <c r="D157" s="578" t="s">
        <v>544</v>
      </c>
      <c r="E157" s="578" t="s">
        <v>543</v>
      </c>
      <c r="F157" s="578" t="s">
        <v>21</v>
      </c>
      <c r="G157" s="318">
        <v>79.7</v>
      </c>
      <c r="H157" s="318">
        <v>71.7</v>
      </c>
      <c r="I157" s="318">
        <v>69.900000000000006</v>
      </c>
      <c r="J157" s="318">
        <v>62.3</v>
      </c>
      <c r="K157" s="318">
        <v>1</v>
      </c>
      <c r="L157" s="315">
        <v>0.3</v>
      </c>
      <c r="M157" s="315" t="s">
        <v>539</v>
      </c>
      <c r="N157" s="579" t="s">
        <v>538</v>
      </c>
      <c r="O157" s="580">
        <v>60.8</v>
      </c>
      <c r="P157" s="579">
        <v>549</v>
      </c>
    </row>
    <row r="158" spans="1:16" ht="60" x14ac:dyDescent="0.35">
      <c r="A158" s="84" t="s">
        <v>77</v>
      </c>
      <c r="B158" s="578" t="s">
        <v>437</v>
      </c>
      <c r="C158" s="578" t="s">
        <v>542</v>
      </c>
      <c r="D158" s="578" t="s">
        <v>542</v>
      </c>
      <c r="E158" s="578" t="s">
        <v>541</v>
      </c>
      <c r="F158" s="578" t="s">
        <v>21</v>
      </c>
      <c r="G158" s="318">
        <v>84.57</v>
      </c>
      <c r="H158" s="318">
        <v>77.569999999999993</v>
      </c>
      <c r="I158" s="318" t="s">
        <v>1618</v>
      </c>
      <c r="J158" s="318" t="s">
        <v>540</v>
      </c>
      <c r="K158" s="318">
        <v>1</v>
      </c>
      <c r="L158" s="315">
        <v>0.3</v>
      </c>
      <c r="M158" s="315" t="s">
        <v>539</v>
      </c>
      <c r="N158" s="579" t="s">
        <v>538</v>
      </c>
      <c r="O158" s="580">
        <v>66.13</v>
      </c>
      <c r="P158" s="579">
        <v>427</v>
      </c>
    </row>
    <row r="159" spans="1:16" ht="50" x14ac:dyDescent="0.35">
      <c r="A159" s="19" t="s">
        <v>84</v>
      </c>
      <c r="B159" s="578" t="s">
        <v>537</v>
      </c>
      <c r="C159" s="578" t="s">
        <v>536</v>
      </c>
      <c r="D159" s="578" t="s">
        <v>535</v>
      </c>
      <c r="E159" s="578" t="s">
        <v>22</v>
      </c>
      <c r="F159" s="578" t="s">
        <v>22</v>
      </c>
      <c r="G159" s="318">
        <v>1</v>
      </c>
      <c r="H159" s="318">
        <v>1</v>
      </c>
      <c r="I159" s="318">
        <v>1</v>
      </c>
      <c r="J159" s="318">
        <v>1</v>
      </c>
      <c r="K159" s="318">
        <v>1</v>
      </c>
      <c r="L159" s="315" t="s">
        <v>22</v>
      </c>
      <c r="M159" s="315" t="s">
        <v>22</v>
      </c>
      <c r="N159" s="313" t="s">
        <v>529</v>
      </c>
      <c r="O159" s="580">
        <v>1</v>
      </c>
      <c r="P159" s="579" t="s">
        <v>22</v>
      </c>
    </row>
    <row r="160" spans="1:16" ht="100" x14ac:dyDescent="0.35">
      <c r="A160" s="84" t="s">
        <v>142</v>
      </c>
      <c r="B160" s="319" t="s">
        <v>485</v>
      </c>
      <c r="C160" s="319" t="s">
        <v>534</v>
      </c>
      <c r="D160" s="319" t="s">
        <v>533</v>
      </c>
      <c r="E160" s="211" t="s">
        <v>22</v>
      </c>
      <c r="F160" s="319" t="s">
        <v>22</v>
      </c>
      <c r="G160" s="587" t="s">
        <v>22</v>
      </c>
      <c r="H160" s="317" t="s">
        <v>532</v>
      </c>
      <c r="I160" s="317" t="s">
        <v>531</v>
      </c>
      <c r="J160" s="317" t="s">
        <v>530</v>
      </c>
      <c r="K160" s="588" t="s">
        <v>22</v>
      </c>
      <c r="L160" s="589" t="s">
        <v>22</v>
      </c>
      <c r="M160" s="589" t="s">
        <v>22</v>
      </c>
      <c r="N160" s="313" t="s">
        <v>529</v>
      </c>
      <c r="O160" s="317" t="s">
        <v>528</v>
      </c>
      <c r="P160" s="313" t="s">
        <v>22</v>
      </c>
    </row>
    <row r="161" spans="1:16" ht="150" x14ac:dyDescent="0.35">
      <c r="A161" s="320" t="s">
        <v>91</v>
      </c>
      <c r="B161" s="319" t="s">
        <v>1619</v>
      </c>
      <c r="C161" s="319" t="s">
        <v>92</v>
      </c>
      <c r="D161" s="319" t="s">
        <v>92</v>
      </c>
      <c r="E161" s="210" t="s">
        <v>22</v>
      </c>
      <c r="F161" s="319" t="s">
        <v>22</v>
      </c>
      <c r="G161" s="317" t="s">
        <v>22</v>
      </c>
      <c r="H161" s="317" t="s">
        <v>22</v>
      </c>
      <c r="I161" s="317" t="s">
        <v>22</v>
      </c>
      <c r="J161" s="317" t="s">
        <v>22</v>
      </c>
      <c r="K161" s="317" t="s">
        <v>527</v>
      </c>
      <c r="L161" s="317" t="s">
        <v>22</v>
      </c>
      <c r="M161" s="317" t="s">
        <v>22</v>
      </c>
      <c r="N161" s="317" t="s">
        <v>526</v>
      </c>
      <c r="O161" s="317" t="s">
        <v>1620</v>
      </c>
      <c r="P161" s="313" t="s">
        <v>22</v>
      </c>
    </row>
    <row r="162" spans="1:16" ht="14.5" customHeight="1" x14ac:dyDescent="0.35">
      <c r="A162" s="84" t="s">
        <v>94</v>
      </c>
      <c r="B162" s="637" t="s">
        <v>525</v>
      </c>
      <c r="C162" s="638"/>
      <c r="D162" s="638"/>
      <c r="E162" s="638"/>
      <c r="F162" s="638"/>
      <c r="G162" s="638"/>
      <c r="H162" s="638"/>
      <c r="I162" s="638"/>
      <c r="J162" s="638"/>
      <c r="K162" s="638"/>
      <c r="L162" s="638"/>
      <c r="M162" s="638"/>
      <c r="N162" s="638"/>
      <c r="O162" s="638"/>
      <c r="P162" s="639"/>
    </row>
    <row r="163" spans="1:16" x14ac:dyDescent="0.35">
      <c r="A163" s="84" t="s">
        <v>95</v>
      </c>
      <c r="B163" s="640"/>
      <c r="C163" s="641"/>
      <c r="D163" s="641"/>
      <c r="E163" s="641"/>
      <c r="F163" s="641"/>
      <c r="G163" s="641"/>
      <c r="H163" s="641"/>
      <c r="I163" s="641"/>
      <c r="J163" s="641"/>
      <c r="K163" s="641"/>
      <c r="L163" s="641"/>
      <c r="M163" s="641"/>
      <c r="N163" s="641"/>
      <c r="O163" s="641"/>
      <c r="P163" s="642"/>
    </row>
    <row r="164" spans="1:16" ht="14.5" customHeight="1" x14ac:dyDescent="0.35">
      <c r="A164" s="107" t="s">
        <v>27</v>
      </c>
      <c r="B164" s="627" t="s">
        <v>524</v>
      </c>
      <c r="C164" s="628"/>
      <c r="D164" s="628"/>
      <c r="E164" s="628"/>
      <c r="F164" s="628"/>
      <c r="G164" s="628"/>
      <c r="H164" s="628"/>
      <c r="I164" s="628"/>
      <c r="J164" s="628"/>
      <c r="K164" s="628"/>
      <c r="L164" s="628"/>
      <c r="M164" s="628"/>
      <c r="N164" s="628"/>
      <c r="O164" s="628"/>
      <c r="P164" s="629"/>
    </row>
    <row r="165" spans="1:16" ht="30.5" thickBot="1" x14ac:dyDescent="0.4">
      <c r="A165" s="123" t="s">
        <v>97</v>
      </c>
      <c r="B165" s="590" t="s">
        <v>437</v>
      </c>
      <c r="C165" s="590" t="s">
        <v>523</v>
      </c>
      <c r="D165" s="590" t="s">
        <v>522</v>
      </c>
      <c r="E165" s="590" t="s">
        <v>22</v>
      </c>
      <c r="F165" s="590" t="s">
        <v>22</v>
      </c>
      <c r="G165" s="591">
        <v>350</v>
      </c>
      <c r="H165" s="591">
        <v>350</v>
      </c>
      <c r="I165" s="591">
        <v>350</v>
      </c>
      <c r="J165" s="591">
        <v>350</v>
      </c>
      <c r="K165" s="592" t="s">
        <v>22</v>
      </c>
      <c r="L165" s="593" t="s">
        <v>22</v>
      </c>
      <c r="M165" s="593" t="s">
        <v>22</v>
      </c>
      <c r="N165" s="594" t="s">
        <v>22</v>
      </c>
      <c r="O165" s="595">
        <v>350</v>
      </c>
      <c r="P165" s="594" t="s">
        <v>22</v>
      </c>
    </row>
    <row r="166" spans="1:16" ht="25" x14ac:dyDescent="0.35">
      <c r="A166" s="320" t="s">
        <v>521</v>
      </c>
      <c r="B166" s="319" t="s">
        <v>437</v>
      </c>
      <c r="C166" s="319" t="s">
        <v>520</v>
      </c>
      <c r="D166" s="319" t="s">
        <v>519</v>
      </c>
      <c r="E166" s="210" t="s">
        <v>22</v>
      </c>
      <c r="F166" s="210" t="s">
        <v>22</v>
      </c>
      <c r="G166" s="317">
        <v>6500</v>
      </c>
      <c r="H166" s="596"/>
      <c r="I166" s="597"/>
      <c r="J166" s="597"/>
      <c r="K166" s="597"/>
      <c r="L166" s="597"/>
      <c r="M166" s="597"/>
      <c r="N166" s="597"/>
      <c r="O166" s="597"/>
      <c r="P166" s="598"/>
    </row>
    <row r="167" spans="1:16" ht="40" x14ac:dyDescent="0.35">
      <c r="A167" s="320" t="s">
        <v>518</v>
      </c>
      <c r="B167" s="319" t="s">
        <v>437</v>
      </c>
      <c r="C167" s="319" t="s">
        <v>517</v>
      </c>
      <c r="D167" s="319" t="s">
        <v>516</v>
      </c>
      <c r="E167" s="210" t="s">
        <v>22</v>
      </c>
      <c r="F167" s="210" t="s">
        <v>22</v>
      </c>
      <c r="G167" s="317">
        <v>4200</v>
      </c>
      <c r="H167" s="596"/>
      <c r="I167" s="597"/>
      <c r="J167" s="597"/>
      <c r="K167" s="597"/>
      <c r="L167" s="597"/>
      <c r="M167" s="597"/>
      <c r="N167" s="597"/>
      <c r="O167" s="597"/>
      <c r="P167" s="598"/>
    </row>
    <row r="168" spans="1:16" ht="30" x14ac:dyDescent="0.35">
      <c r="A168" s="320" t="s">
        <v>515</v>
      </c>
      <c r="B168" s="319" t="s">
        <v>437</v>
      </c>
      <c r="C168" s="319" t="s">
        <v>514</v>
      </c>
      <c r="D168" s="319" t="s">
        <v>513</v>
      </c>
      <c r="E168" s="210" t="s">
        <v>22</v>
      </c>
      <c r="F168" s="210" t="s">
        <v>22</v>
      </c>
      <c r="G168" s="317">
        <v>3600</v>
      </c>
      <c r="H168" s="596"/>
      <c r="I168" s="597"/>
      <c r="J168" s="597"/>
      <c r="K168" s="597"/>
      <c r="L168" s="597"/>
      <c r="M168" s="597"/>
      <c r="N168" s="597"/>
      <c r="O168" s="597"/>
      <c r="P168" s="598"/>
    </row>
    <row r="169" spans="1:16" ht="30" x14ac:dyDescent="0.35">
      <c r="A169" s="320" t="s">
        <v>512</v>
      </c>
      <c r="B169" s="319" t="s">
        <v>511</v>
      </c>
      <c r="C169" s="319" t="s">
        <v>510</v>
      </c>
      <c r="D169" s="319" t="s">
        <v>509</v>
      </c>
      <c r="E169" s="210" t="s">
        <v>22</v>
      </c>
      <c r="F169" s="210" t="s">
        <v>22</v>
      </c>
      <c r="G169" s="317">
        <v>1000</v>
      </c>
      <c r="H169" s="596"/>
      <c r="I169" s="597"/>
      <c r="J169" s="597"/>
      <c r="K169" s="597"/>
      <c r="L169" s="597"/>
      <c r="M169" s="597"/>
      <c r="N169" s="597"/>
      <c r="O169" s="597"/>
      <c r="P169" s="598"/>
    </row>
    <row r="170" spans="1:16" ht="50" x14ac:dyDescent="0.35">
      <c r="A170" s="81" t="s">
        <v>508</v>
      </c>
      <c r="B170" s="579" t="s">
        <v>22</v>
      </c>
      <c r="C170" s="579" t="s">
        <v>507</v>
      </c>
      <c r="D170" s="209" t="s">
        <v>506</v>
      </c>
      <c r="E170" s="209" t="s">
        <v>22</v>
      </c>
      <c r="F170" s="209" t="s">
        <v>22</v>
      </c>
      <c r="G170" s="580" t="s">
        <v>505</v>
      </c>
      <c r="H170" s="596"/>
      <c r="I170" s="597"/>
      <c r="J170" s="597"/>
      <c r="K170" s="597"/>
      <c r="L170" s="597"/>
      <c r="M170" s="597"/>
      <c r="N170" s="597"/>
      <c r="O170" s="597"/>
      <c r="P170" s="598"/>
    </row>
    <row r="171" spans="1:16" ht="70" x14ac:dyDescent="0.35">
      <c r="A171" s="81" t="s">
        <v>504</v>
      </c>
      <c r="B171" s="579" t="s">
        <v>437</v>
      </c>
      <c r="C171" s="579" t="s">
        <v>503</v>
      </c>
      <c r="D171" s="209" t="s">
        <v>502</v>
      </c>
      <c r="E171" s="209" t="s">
        <v>22</v>
      </c>
      <c r="F171" s="209" t="s">
        <v>22</v>
      </c>
      <c r="G171" s="580" t="s">
        <v>501</v>
      </c>
      <c r="H171" s="596"/>
      <c r="I171" s="597"/>
      <c r="J171" s="597"/>
      <c r="K171" s="597"/>
      <c r="L171" s="597"/>
      <c r="M171" s="597"/>
      <c r="N171" s="597"/>
      <c r="O171" s="597"/>
      <c r="P171" s="598"/>
    </row>
    <row r="172" spans="1:16" ht="90" x14ac:dyDescent="0.35">
      <c r="A172" s="81" t="s">
        <v>500</v>
      </c>
      <c r="B172" s="579" t="s">
        <v>437</v>
      </c>
      <c r="C172" s="579" t="s">
        <v>499</v>
      </c>
      <c r="D172" s="209" t="s">
        <v>488</v>
      </c>
      <c r="E172" s="209" t="s">
        <v>498</v>
      </c>
      <c r="F172" s="209" t="s">
        <v>22</v>
      </c>
      <c r="G172" s="580" t="s">
        <v>497</v>
      </c>
      <c r="H172" s="596"/>
      <c r="I172" s="597"/>
      <c r="J172" s="597"/>
      <c r="K172" s="597"/>
      <c r="L172" s="597"/>
      <c r="M172" s="597"/>
      <c r="N172" s="597"/>
      <c r="O172" s="597"/>
      <c r="P172" s="598"/>
    </row>
    <row r="173" spans="1:16" ht="60" x14ac:dyDescent="0.35">
      <c r="A173" s="81" t="s">
        <v>496</v>
      </c>
      <c r="B173" s="579" t="s">
        <v>437</v>
      </c>
      <c r="C173" s="579" t="s">
        <v>495</v>
      </c>
      <c r="D173" s="209" t="s">
        <v>488</v>
      </c>
      <c r="E173" s="209" t="s">
        <v>22</v>
      </c>
      <c r="F173" s="209" t="s">
        <v>22</v>
      </c>
      <c r="G173" s="580" t="s">
        <v>494</v>
      </c>
      <c r="H173" s="596"/>
      <c r="I173" s="597"/>
      <c r="J173" s="597"/>
      <c r="K173" s="597"/>
      <c r="L173" s="597"/>
      <c r="M173" s="597"/>
      <c r="N173" s="597"/>
      <c r="O173" s="597"/>
      <c r="P173" s="598"/>
    </row>
    <row r="174" spans="1:16" x14ac:dyDescent="0.35">
      <c r="A174" s="81" t="s">
        <v>493</v>
      </c>
      <c r="B174" s="579" t="s">
        <v>480</v>
      </c>
      <c r="C174" s="579" t="s">
        <v>492</v>
      </c>
      <c r="D174" s="209" t="s">
        <v>491</v>
      </c>
      <c r="E174" s="209" t="s">
        <v>22</v>
      </c>
      <c r="F174" s="209" t="s">
        <v>22</v>
      </c>
      <c r="G174" s="580">
        <v>1</v>
      </c>
      <c r="H174" s="596"/>
      <c r="I174" s="597"/>
      <c r="J174" s="597"/>
      <c r="K174" s="597"/>
      <c r="L174" s="597"/>
      <c r="M174" s="597"/>
      <c r="N174" s="597"/>
      <c r="O174" s="597"/>
      <c r="P174" s="598"/>
    </row>
    <row r="175" spans="1:16" ht="60" x14ac:dyDescent="0.35">
      <c r="A175" s="81" t="s">
        <v>490</v>
      </c>
      <c r="B175" s="579" t="s">
        <v>22</v>
      </c>
      <c r="C175" s="579" t="s">
        <v>489</v>
      </c>
      <c r="D175" s="209" t="s">
        <v>488</v>
      </c>
      <c r="E175" s="209" t="s">
        <v>22</v>
      </c>
      <c r="F175" s="209"/>
      <c r="G175" s="580" t="s">
        <v>487</v>
      </c>
      <c r="H175" s="596"/>
      <c r="I175" s="597"/>
      <c r="J175" s="597"/>
      <c r="K175" s="597"/>
      <c r="L175" s="597"/>
      <c r="M175" s="597"/>
      <c r="N175" s="597"/>
      <c r="O175" s="597"/>
      <c r="P175" s="598"/>
    </row>
    <row r="176" spans="1:16" ht="20" x14ac:dyDescent="0.35">
      <c r="A176" s="81" t="s">
        <v>486</v>
      </c>
      <c r="B176" s="579" t="s">
        <v>485</v>
      </c>
      <c r="C176" s="579" t="s">
        <v>484</v>
      </c>
      <c r="D176" s="209" t="s">
        <v>483</v>
      </c>
      <c r="E176" s="209" t="s">
        <v>22</v>
      </c>
      <c r="F176" s="209" t="s">
        <v>22</v>
      </c>
      <c r="G176" s="580" t="s">
        <v>482</v>
      </c>
      <c r="H176" s="596"/>
      <c r="I176" s="597"/>
      <c r="J176" s="597"/>
      <c r="K176" s="597"/>
      <c r="L176" s="597"/>
      <c r="M176" s="597"/>
      <c r="N176" s="597"/>
      <c r="O176" s="597"/>
      <c r="P176" s="598"/>
    </row>
    <row r="177" spans="1:16" ht="20" x14ac:dyDescent="0.35">
      <c r="A177" s="81" t="s">
        <v>481</v>
      </c>
      <c r="B177" s="579" t="s">
        <v>480</v>
      </c>
      <c r="C177" s="579" t="s">
        <v>479</v>
      </c>
      <c r="D177" s="209" t="s">
        <v>478</v>
      </c>
      <c r="E177" s="209" t="s">
        <v>22</v>
      </c>
      <c r="F177" s="209" t="s">
        <v>22</v>
      </c>
      <c r="G177" s="580">
        <v>5</v>
      </c>
      <c r="H177" s="596"/>
      <c r="I177" s="597"/>
      <c r="J177" s="597"/>
      <c r="K177" s="597"/>
      <c r="L177" s="597"/>
      <c r="M177" s="597"/>
      <c r="N177" s="597"/>
      <c r="O177" s="597"/>
      <c r="P177" s="598"/>
    </row>
    <row r="178" spans="1:16" ht="20" x14ac:dyDescent="0.35">
      <c r="A178" s="81" t="s">
        <v>477</v>
      </c>
      <c r="B178" s="579" t="s">
        <v>476</v>
      </c>
      <c r="C178" s="579" t="s">
        <v>475</v>
      </c>
      <c r="D178" s="209" t="s">
        <v>474</v>
      </c>
      <c r="E178" s="209" t="s">
        <v>22</v>
      </c>
      <c r="F178" s="209" t="s">
        <v>473</v>
      </c>
      <c r="G178" s="580" t="s">
        <v>472</v>
      </c>
      <c r="H178" s="596"/>
      <c r="I178" s="597"/>
      <c r="J178" s="597"/>
      <c r="K178" s="597"/>
      <c r="L178" s="597"/>
      <c r="M178" s="597"/>
      <c r="N178" s="597"/>
      <c r="O178" s="597"/>
      <c r="P178" s="598"/>
    </row>
    <row r="179" spans="1:16" ht="20" x14ac:dyDescent="0.35">
      <c r="A179" s="81" t="s">
        <v>471</v>
      </c>
      <c r="B179" s="579" t="s">
        <v>22</v>
      </c>
      <c r="C179" s="579" t="s">
        <v>469</v>
      </c>
      <c r="D179" s="209" t="s">
        <v>468</v>
      </c>
      <c r="E179" s="209" t="s">
        <v>22</v>
      </c>
      <c r="F179" s="209" t="s">
        <v>22</v>
      </c>
      <c r="G179" s="599">
        <v>0.06</v>
      </c>
      <c r="H179" s="596"/>
      <c r="I179" s="597"/>
      <c r="J179" s="597"/>
      <c r="K179" s="597"/>
      <c r="L179" s="597"/>
      <c r="M179" s="597"/>
      <c r="N179" s="597"/>
      <c r="O179" s="597"/>
      <c r="P179" s="598"/>
    </row>
    <row r="180" spans="1:16" ht="20" x14ac:dyDescent="0.35">
      <c r="A180" s="81" t="s">
        <v>470</v>
      </c>
      <c r="B180" s="579" t="s">
        <v>22</v>
      </c>
      <c r="C180" s="579" t="s">
        <v>469</v>
      </c>
      <c r="D180" s="209" t="s">
        <v>468</v>
      </c>
      <c r="E180" s="209" t="s">
        <v>22</v>
      </c>
      <c r="F180" s="209" t="s">
        <v>22</v>
      </c>
      <c r="G180" s="580" t="s">
        <v>467</v>
      </c>
      <c r="H180" s="596"/>
      <c r="I180" s="597"/>
      <c r="J180" s="597"/>
      <c r="K180" s="597"/>
      <c r="L180" s="597"/>
      <c r="M180" s="597"/>
      <c r="N180" s="597"/>
      <c r="O180" s="597"/>
      <c r="P180" s="598"/>
    </row>
    <row r="181" spans="1:16" ht="20" x14ac:dyDescent="0.35">
      <c r="A181" s="81" t="s">
        <v>466</v>
      </c>
      <c r="B181" s="579" t="s">
        <v>437</v>
      </c>
      <c r="C181" s="579" t="s">
        <v>465</v>
      </c>
      <c r="D181" s="209" t="s">
        <v>464</v>
      </c>
      <c r="E181" s="209" t="s">
        <v>22</v>
      </c>
      <c r="F181" s="209" t="s">
        <v>22</v>
      </c>
      <c r="G181" s="580">
        <v>20</v>
      </c>
      <c r="H181" s="596"/>
      <c r="I181" s="597"/>
      <c r="J181" s="597"/>
      <c r="K181" s="597"/>
      <c r="L181" s="597"/>
      <c r="M181" s="597"/>
      <c r="N181" s="597"/>
      <c r="O181" s="597"/>
      <c r="P181" s="598"/>
    </row>
    <row r="182" spans="1:16" ht="20" x14ac:dyDescent="0.35">
      <c r="A182" s="81" t="s">
        <v>463</v>
      </c>
      <c r="B182" s="579" t="s">
        <v>437</v>
      </c>
      <c r="C182" s="579" t="s">
        <v>462</v>
      </c>
      <c r="D182" s="209" t="s">
        <v>461</v>
      </c>
      <c r="E182" s="209" t="s">
        <v>22</v>
      </c>
      <c r="F182" s="209" t="s">
        <v>22</v>
      </c>
      <c r="G182" s="580">
        <v>30</v>
      </c>
      <c r="H182" s="596"/>
      <c r="I182" s="597"/>
      <c r="J182" s="597"/>
      <c r="K182" s="597"/>
      <c r="L182" s="597"/>
      <c r="M182" s="597"/>
      <c r="N182" s="597"/>
      <c r="O182" s="597"/>
      <c r="P182" s="598"/>
    </row>
    <row r="183" spans="1:16" ht="50" x14ac:dyDescent="0.35">
      <c r="A183" s="81" t="s">
        <v>460</v>
      </c>
      <c r="B183" s="579" t="s">
        <v>459</v>
      </c>
      <c r="C183" s="579" t="s">
        <v>458</v>
      </c>
      <c r="D183" s="209" t="s">
        <v>457</v>
      </c>
      <c r="E183" s="209" t="s">
        <v>22</v>
      </c>
      <c r="F183" s="209" t="s">
        <v>22</v>
      </c>
      <c r="G183" s="580" t="s">
        <v>456</v>
      </c>
      <c r="H183" s="596"/>
      <c r="I183" s="597"/>
      <c r="J183" s="597"/>
      <c r="K183" s="597"/>
      <c r="L183" s="597"/>
      <c r="M183" s="597"/>
      <c r="N183" s="597"/>
      <c r="O183" s="597"/>
      <c r="P183" s="598"/>
    </row>
    <row r="184" spans="1:16" ht="50" x14ac:dyDescent="0.35">
      <c r="A184" s="81" t="s">
        <v>454</v>
      </c>
      <c r="B184" s="579" t="s">
        <v>455</v>
      </c>
      <c r="C184" s="579" t="s">
        <v>454</v>
      </c>
      <c r="D184" s="209" t="s">
        <v>453</v>
      </c>
      <c r="E184" s="209" t="s">
        <v>22</v>
      </c>
      <c r="F184" s="209" t="s">
        <v>22</v>
      </c>
      <c r="G184" s="580" t="s">
        <v>452</v>
      </c>
      <c r="H184" s="596"/>
      <c r="I184" s="597"/>
      <c r="J184" s="597"/>
      <c r="K184" s="597"/>
      <c r="L184" s="597"/>
      <c r="M184" s="597"/>
      <c r="N184" s="597"/>
      <c r="O184" s="597"/>
      <c r="P184" s="598"/>
    </row>
    <row r="185" spans="1:16" ht="20" x14ac:dyDescent="0.35">
      <c r="A185" s="81" t="s">
        <v>451</v>
      </c>
      <c r="B185" s="579" t="s">
        <v>437</v>
      </c>
      <c r="C185" s="579" t="s">
        <v>450</v>
      </c>
      <c r="D185" s="209" t="s">
        <v>449</v>
      </c>
      <c r="E185" s="209" t="s">
        <v>448</v>
      </c>
      <c r="F185" s="209" t="s">
        <v>21</v>
      </c>
      <c r="G185" s="580" t="s">
        <v>447</v>
      </c>
      <c r="H185" s="596"/>
      <c r="I185" s="597"/>
      <c r="J185" s="597"/>
      <c r="K185" s="597"/>
      <c r="L185" s="597"/>
      <c r="M185" s="597"/>
      <c r="N185" s="597"/>
      <c r="O185" s="597"/>
      <c r="P185" s="598"/>
    </row>
    <row r="186" spans="1:16" ht="20" x14ac:dyDescent="0.35">
      <c r="A186" s="81" t="s">
        <v>446</v>
      </c>
      <c r="B186" s="579" t="s">
        <v>437</v>
      </c>
      <c r="C186" s="579" t="s">
        <v>445</v>
      </c>
      <c r="D186" s="209" t="s">
        <v>444</v>
      </c>
      <c r="E186" s="209" t="s">
        <v>22</v>
      </c>
      <c r="F186" s="209" t="s">
        <v>22</v>
      </c>
      <c r="G186" s="580" t="s">
        <v>443</v>
      </c>
      <c r="H186" s="596"/>
      <c r="I186" s="597"/>
      <c r="J186" s="597"/>
      <c r="K186" s="597"/>
      <c r="L186" s="597"/>
      <c r="M186" s="597"/>
      <c r="N186" s="597"/>
      <c r="O186" s="597"/>
      <c r="P186" s="598"/>
    </row>
    <row r="187" spans="1:16" ht="20" x14ac:dyDescent="0.35">
      <c r="A187" s="81" t="s">
        <v>442</v>
      </c>
      <c r="B187" s="579" t="s">
        <v>437</v>
      </c>
      <c r="C187" s="579" t="s">
        <v>441</v>
      </c>
      <c r="D187" s="209" t="s">
        <v>440</v>
      </c>
      <c r="E187" s="209" t="s">
        <v>22</v>
      </c>
      <c r="F187" s="209" t="s">
        <v>22</v>
      </c>
      <c r="G187" s="580" t="s">
        <v>439</v>
      </c>
      <c r="H187" s="600"/>
      <c r="I187" s="601"/>
      <c r="J187" s="601"/>
      <c r="K187" s="601"/>
      <c r="L187" s="601"/>
      <c r="M187" s="601"/>
      <c r="N187" s="601"/>
      <c r="O187" s="601"/>
      <c r="P187" s="602"/>
    </row>
    <row r="188" spans="1:16" ht="20" x14ac:dyDescent="0.35">
      <c r="A188" s="81" t="s">
        <v>438</v>
      </c>
      <c r="B188" s="579" t="s">
        <v>437</v>
      </c>
      <c r="C188" s="579" t="s">
        <v>436</v>
      </c>
      <c r="D188" s="209" t="s">
        <v>435</v>
      </c>
      <c r="E188" s="209" t="s">
        <v>22</v>
      </c>
      <c r="F188" s="209" t="s">
        <v>22</v>
      </c>
      <c r="G188" s="580" t="s">
        <v>434</v>
      </c>
      <c r="H188" s="600"/>
      <c r="I188" s="601"/>
      <c r="J188" s="601"/>
      <c r="K188" s="601"/>
      <c r="L188" s="601"/>
      <c r="M188" s="601"/>
      <c r="N188" s="601"/>
      <c r="O188" s="601"/>
      <c r="P188" s="602"/>
    </row>
  </sheetData>
  <mergeCells count="42">
    <mergeCell ref="F16:I16"/>
    <mergeCell ref="F17:I17"/>
    <mergeCell ref="G21:J21"/>
    <mergeCell ref="G18:J18"/>
    <mergeCell ref="G19:J19"/>
    <mergeCell ref="G20:J20"/>
    <mergeCell ref="G23:J23"/>
    <mergeCell ref="B5:I5"/>
    <mergeCell ref="E87:P87"/>
    <mergeCell ref="B31:F31"/>
    <mergeCell ref="B25:F25"/>
    <mergeCell ref="B26:F26"/>
    <mergeCell ref="B40:G40"/>
    <mergeCell ref="A42:F42"/>
    <mergeCell ref="A43:F43"/>
    <mergeCell ref="B29:F29"/>
    <mergeCell ref="B30:F30"/>
    <mergeCell ref="B27:F27"/>
    <mergeCell ref="B28:F28"/>
    <mergeCell ref="A50:B50"/>
    <mergeCell ref="A38:G38"/>
    <mergeCell ref="A51:B51"/>
    <mergeCell ref="A52:B52"/>
    <mergeCell ref="E34:G34"/>
    <mergeCell ref="A44:F44"/>
    <mergeCell ref="A45:F45"/>
    <mergeCell ref="A46:F46"/>
    <mergeCell ref="A47:F47"/>
    <mergeCell ref="A39:G39"/>
    <mergeCell ref="A48:F48"/>
    <mergeCell ref="B55:I55"/>
    <mergeCell ref="E86:P86"/>
    <mergeCell ref="E89:F89"/>
    <mergeCell ref="E91:P91"/>
    <mergeCell ref="B164:P164"/>
    <mergeCell ref="B92:P92"/>
    <mergeCell ref="D93:E93"/>
    <mergeCell ref="D94:E94"/>
    <mergeCell ref="B148:I148"/>
    <mergeCell ref="B77:I77"/>
    <mergeCell ref="E88:P88"/>
    <mergeCell ref="B162:P16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4687-E980-4467-8040-14E6292A0DDA}">
  <dimension ref="A1:P32"/>
  <sheetViews>
    <sheetView workbookViewId="0">
      <selection activeCell="A31" sqref="A31"/>
    </sheetView>
  </sheetViews>
  <sheetFormatPr defaultRowHeight="14.5" x14ac:dyDescent="0.35"/>
  <cols>
    <col min="1" max="1" width="32.36328125" customWidth="1"/>
    <col min="6" max="6" width="12.81640625" customWidth="1"/>
  </cols>
  <sheetData>
    <row r="1" spans="1:16" ht="20" x14ac:dyDescent="0.4">
      <c r="A1" s="1" t="s">
        <v>722</v>
      </c>
      <c r="B1" s="35"/>
      <c r="C1" s="35"/>
      <c r="D1" s="35"/>
      <c r="E1" s="35"/>
      <c r="F1" s="35"/>
      <c r="G1" s="35"/>
      <c r="H1" s="35"/>
      <c r="I1" s="35"/>
      <c r="J1" s="35"/>
    </row>
    <row r="2" spans="1:16" x14ac:dyDescent="0.35">
      <c r="A2" t="s">
        <v>0</v>
      </c>
    </row>
    <row r="3" spans="1:16" x14ac:dyDescent="0.35">
      <c r="A3" t="s">
        <v>303</v>
      </c>
    </row>
    <row r="4" spans="1:16" ht="15" thickBot="1" x14ac:dyDescent="0.4"/>
    <row r="5" spans="1:16" ht="15" thickBot="1" x14ac:dyDescent="0.4">
      <c r="A5" s="408" t="s">
        <v>1</v>
      </c>
      <c r="B5" s="610" t="s">
        <v>35</v>
      </c>
      <c r="C5" s="611"/>
      <c r="D5" s="611"/>
      <c r="E5" s="611"/>
      <c r="F5" s="611"/>
      <c r="G5" s="611"/>
      <c r="H5" s="612"/>
    </row>
    <row r="6" spans="1:16" ht="53.5" x14ac:dyDescent="0.35">
      <c r="A6" s="360" t="s">
        <v>2</v>
      </c>
      <c r="B6" s="357" t="s">
        <v>3</v>
      </c>
      <c r="C6" s="358" t="s">
        <v>4</v>
      </c>
      <c r="D6" s="358" t="s">
        <v>5</v>
      </c>
      <c r="E6" s="358" t="s">
        <v>6</v>
      </c>
      <c r="F6" s="358" t="s">
        <v>144</v>
      </c>
      <c r="G6" s="359" t="s">
        <v>61</v>
      </c>
      <c r="H6" s="358" t="s">
        <v>62</v>
      </c>
      <c r="I6" s="358" t="s">
        <v>63</v>
      </c>
      <c r="J6" s="358" t="s">
        <v>64</v>
      </c>
      <c r="K6" s="358" t="s">
        <v>65</v>
      </c>
      <c r="L6" s="357" t="s">
        <v>14</v>
      </c>
      <c r="M6" s="357" t="s">
        <v>15</v>
      </c>
      <c r="N6" s="356" t="s">
        <v>16</v>
      </c>
      <c r="O6" s="186" t="s">
        <v>17</v>
      </c>
      <c r="P6" s="207" t="s">
        <v>18</v>
      </c>
    </row>
    <row r="7" spans="1:16" x14ac:dyDescent="0.35">
      <c r="A7" s="353" t="s">
        <v>145</v>
      </c>
      <c r="B7" s="150" t="s">
        <v>20</v>
      </c>
      <c r="C7" s="150" t="s">
        <v>146</v>
      </c>
      <c r="D7" s="150" t="s">
        <v>146</v>
      </c>
      <c r="E7" s="150" t="s">
        <v>21</v>
      </c>
      <c r="F7" s="150" t="s">
        <v>147</v>
      </c>
      <c r="G7" s="345">
        <v>34.229999999999997</v>
      </c>
      <c r="H7" s="345">
        <v>31.81</v>
      </c>
      <c r="I7" s="345">
        <v>29.76</v>
      </c>
      <c r="J7" s="345">
        <v>26.79</v>
      </c>
      <c r="K7" s="345">
        <v>4.5</v>
      </c>
      <c r="L7" s="127">
        <v>0.3</v>
      </c>
      <c r="M7" s="127">
        <v>0.3</v>
      </c>
      <c r="N7" s="190">
        <v>20</v>
      </c>
      <c r="O7" s="349">
        <v>23.84</v>
      </c>
      <c r="P7" s="149">
        <v>2016</v>
      </c>
    </row>
    <row r="8" spans="1:16" ht="26" x14ac:dyDescent="0.35">
      <c r="A8" s="347" t="s">
        <v>148</v>
      </c>
      <c r="B8" s="150" t="s">
        <v>20</v>
      </c>
      <c r="C8" s="150" t="s">
        <v>149</v>
      </c>
      <c r="D8" s="150" t="s">
        <v>149</v>
      </c>
      <c r="E8" s="150" t="s">
        <v>21</v>
      </c>
      <c r="F8" s="150" t="s">
        <v>147</v>
      </c>
      <c r="G8" s="355">
        <v>36.729999999999997</v>
      </c>
      <c r="H8" s="355">
        <v>34.31</v>
      </c>
      <c r="I8" s="355">
        <v>32.26</v>
      </c>
      <c r="J8" s="355">
        <v>29.29</v>
      </c>
      <c r="K8" s="355">
        <v>4.5</v>
      </c>
      <c r="L8" s="127">
        <v>0.3</v>
      </c>
      <c r="M8" s="127">
        <v>0.3</v>
      </c>
      <c r="N8" s="190">
        <v>20</v>
      </c>
      <c r="O8" s="354">
        <v>25.84</v>
      </c>
      <c r="P8" s="149">
        <v>2016</v>
      </c>
    </row>
    <row r="9" spans="1:16" ht="26" x14ac:dyDescent="0.35">
      <c r="A9" s="347" t="s">
        <v>148</v>
      </c>
      <c r="B9" s="150" t="s">
        <v>20</v>
      </c>
      <c r="C9" s="150" t="s">
        <v>150</v>
      </c>
      <c r="D9" s="150" t="s">
        <v>150</v>
      </c>
      <c r="E9" s="150" t="s">
        <v>21</v>
      </c>
      <c r="F9" s="150" t="s">
        <v>151</v>
      </c>
      <c r="G9" s="345">
        <v>50.7</v>
      </c>
      <c r="H9" s="345">
        <v>49.7</v>
      </c>
      <c r="I9" s="345">
        <v>48.7</v>
      </c>
      <c r="J9" s="345">
        <v>47.7</v>
      </c>
      <c r="K9" s="345">
        <v>4.5</v>
      </c>
      <c r="L9" s="127">
        <v>0.3</v>
      </c>
      <c r="M9" s="127">
        <v>0.3</v>
      </c>
      <c r="N9" s="190">
        <v>20</v>
      </c>
      <c r="O9" s="349">
        <v>45.7</v>
      </c>
      <c r="P9" s="149">
        <v>1056</v>
      </c>
    </row>
    <row r="10" spans="1:16" ht="26" x14ac:dyDescent="0.35">
      <c r="A10" s="347" t="s">
        <v>148</v>
      </c>
      <c r="B10" s="346" t="s">
        <v>20</v>
      </c>
      <c r="C10" s="346" t="s">
        <v>152</v>
      </c>
      <c r="D10" s="346" t="s">
        <v>152</v>
      </c>
      <c r="E10" s="346" t="s">
        <v>22</v>
      </c>
      <c r="F10" s="346" t="s">
        <v>22</v>
      </c>
      <c r="G10" s="345">
        <v>4.5</v>
      </c>
      <c r="H10" s="345">
        <v>4.5</v>
      </c>
      <c r="I10" s="345">
        <v>4.5</v>
      </c>
      <c r="J10" s="345">
        <v>4.5</v>
      </c>
      <c r="K10" s="345">
        <v>4.5</v>
      </c>
      <c r="L10" s="346" t="s">
        <v>22</v>
      </c>
      <c r="M10" s="346" t="s">
        <v>22</v>
      </c>
      <c r="N10" s="343">
        <v>20</v>
      </c>
      <c r="O10" s="349"/>
      <c r="P10" s="348"/>
    </row>
    <row r="11" spans="1:16" x14ac:dyDescent="0.35">
      <c r="A11" s="353" t="s">
        <v>79</v>
      </c>
      <c r="B11" s="346" t="s">
        <v>20</v>
      </c>
      <c r="C11" s="346" t="s">
        <v>153</v>
      </c>
      <c r="D11" s="346" t="s">
        <v>153</v>
      </c>
      <c r="E11" s="346" t="s">
        <v>22</v>
      </c>
      <c r="F11" s="346" t="s">
        <v>22</v>
      </c>
      <c r="G11" s="345">
        <v>4.5</v>
      </c>
      <c r="H11" s="345">
        <v>4.5</v>
      </c>
      <c r="I11" s="345">
        <v>4.5</v>
      </c>
      <c r="J11" s="345">
        <v>4.5</v>
      </c>
      <c r="K11" s="345">
        <v>4.5</v>
      </c>
      <c r="L11" s="346" t="s">
        <v>22</v>
      </c>
      <c r="M11" s="346" t="s">
        <v>22</v>
      </c>
      <c r="N11" s="343">
        <v>20</v>
      </c>
      <c r="O11" s="349"/>
      <c r="P11" s="348"/>
    </row>
    <row r="12" spans="1:16" x14ac:dyDescent="0.35">
      <c r="A12" s="353" t="s">
        <v>84</v>
      </c>
      <c r="B12" s="352" t="s">
        <v>20</v>
      </c>
      <c r="C12" s="352" t="s">
        <v>154</v>
      </c>
      <c r="D12" s="352" t="s">
        <v>154</v>
      </c>
      <c r="E12" s="346" t="s">
        <v>22</v>
      </c>
      <c r="F12" s="346" t="s">
        <v>22</v>
      </c>
      <c r="G12" s="346" t="s">
        <v>22</v>
      </c>
      <c r="H12" s="346" t="s">
        <v>22</v>
      </c>
      <c r="I12" s="346" t="s">
        <v>22</v>
      </c>
      <c r="J12" s="345">
        <v>6</v>
      </c>
      <c r="K12" s="351"/>
      <c r="L12" s="346" t="s">
        <v>22</v>
      </c>
      <c r="M12" s="346" t="s">
        <v>22</v>
      </c>
      <c r="N12" s="350">
        <v>20</v>
      </c>
      <c r="O12" s="349">
        <v>2.5</v>
      </c>
      <c r="P12" s="348"/>
    </row>
    <row r="13" spans="1:16" ht="21.5" x14ac:dyDescent="0.35">
      <c r="A13" s="347" t="s">
        <v>27</v>
      </c>
      <c r="B13" s="346" t="s">
        <v>20</v>
      </c>
      <c r="C13" s="346" t="s">
        <v>155</v>
      </c>
      <c r="D13" s="346" t="s">
        <v>155</v>
      </c>
      <c r="E13" s="346"/>
      <c r="F13" s="346"/>
      <c r="G13" s="345">
        <v>250</v>
      </c>
      <c r="H13" s="345">
        <v>250</v>
      </c>
      <c r="I13" s="345">
        <v>250</v>
      </c>
      <c r="J13" s="345">
        <v>250</v>
      </c>
      <c r="K13" s="345">
        <v>250</v>
      </c>
      <c r="L13" s="344"/>
      <c r="M13" s="344"/>
      <c r="N13" s="343"/>
      <c r="O13" s="342"/>
      <c r="P13" s="341"/>
    </row>
    <row r="14" spans="1:16" ht="15" thickBot="1" x14ac:dyDescent="0.4">
      <c r="A14" s="470"/>
      <c r="B14" s="471"/>
      <c r="C14" s="471"/>
      <c r="D14" s="471"/>
      <c r="E14" s="471"/>
      <c r="F14" s="471"/>
      <c r="G14" s="472"/>
      <c r="H14" s="472"/>
      <c r="I14" s="472"/>
      <c r="J14" s="472"/>
      <c r="K14" s="472"/>
      <c r="L14" s="473"/>
      <c r="M14" s="473"/>
      <c r="N14" s="471"/>
      <c r="O14" s="474"/>
      <c r="P14" s="475"/>
    </row>
    <row r="15" spans="1:16" ht="15" thickBot="1" x14ac:dyDescent="0.4">
      <c r="A15" s="408" t="s">
        <v>1</v>
      </c>
      <c r="B15" s="610" t="s">
        <v>858</v>
      </c>
      <c r="C15" s="611"/>
      <c r="D15" s="611"/>
      <c r="E15" s="611"/>
      <c r="F15" s="611"/>
      <c r="G15" s="611"/>
      <c r="H15" s="612"/>
      <c r="I15" s="477"/>
      <c r="J15" s="477"/>
      <c r="K15" s="477"/>
      <c r="L15" s="477"/>
      <c r="M15" s="477"/>
      <c r="N15" s="477"/>
      <c r="O15" s="478"/>
    </row>
    <row r="16" spans="1:16" ht="14.4" customHeight="1" x14ac:dyDescent="0.35">
      <c r="A16" s="674" t="s">
        <v>1092</v>
      </c>
      <c r="B16" s="675"/>
      <c r="C16" s="675"/>
      <c r="D16" s="675"/>
      <c r="E16" s="675"/>
      <c r="F16" s="675"/>
      <c r="G16" s="675"/>
      <c r="H16" s="675"/>
      <c r="I16" s="675"/>
      <c r="J16" s="675"/>
      <c r="K16" s="675"/>
      <c r="L16" s="675"/>
      <c r="M16" s="675"/>
      <c r="N16" s="675"/>
      <c r="O16" s="676"/>
      <c r="P16" s="475"/>
    </row>
    <row r="17" spans="1:16" ht="15" thickBot="1" x14ac:dyDescent="0.4">
      <c r="A17" s="677"/>
      <c r="B17" s="678"/>
      <c r="C17" s="678"/>
      <c r="D17" s="678"/>
      <c r="E17" s="678"/>
      <c r="F17" s="678"/>
      <c r="G17" s="678"/>
      <c r="H17" s="678"/>
      <c r="I17" s="678"/>
      <c r="J17" s="678"/>
      <c r="K17" s="678"/>
      <c r="L17" s="678"/>
      <c r="M17" s="678"/>
      <c r="N17" s="678"/>
      <c r="O17" s="679"/>
      <c r="P17" s="475"/>
    </row>
    <row r="18" spans="1:16" ht="15" thickBot="1" x14ac:dyDescent="0.4">
      <c r="A18" s="476"/>
      <c r="B18" s="476"/>
      <c r="C18" s="476"/>
      <c r="D18" s="476"/>
      <c r="E18" s="476"/>
      <c r="F18" s="476"/>
      <c r="G18" s="476"/>
      <c r="H18" s="476"/>
      <c r="I18" s="476"/>
      <c r="J18" s="476"/>
      <c r="K18" s="476"/>
      <c r="L18" s="476"/>
      <c r="M18" s="476"/>
      <c r="N18" s="471"/>
      <c r="O18" s="474"/>
      <c r="P18" s="475"/>
    </row>
    <row r="19" spans="1:16" ht="15" thickBot="1" x14ac:dyDescent="0.4">
      <c r="A19" s="408" t="s">
        <v>1</v>
      </c>
      <c r="B19" s="610" t="s">
        <v>46</v>
      </c>
      <c r="C19" s="611"/>
      <c r="D19" s="611"/>
      <c r="E19" s="611"/>
      <c r="F19" s="611"/>
      <c r="G19" s="611"/>
      <c r="H19" s="612"/>
    </row>
    <row r="20" spans="1:16" ht="53.5" x14ac:dyDescent="0.35">
      <c r="A20" s="14" t="s">
        <v>2</v>
      </c>
      <c r="B20" s="15" t="s">
        <v>3</v>
      </c>
      <c r="C20" s="16" t="s">
        <v>4</v>
      </c>
      <c r="D20" s="16" t="s">
        <v>5</v>
      </c>
      <c r="E20" s="16" t="s">
        <v>6</v>
      </c>
      <c r="F20" s="16" t="s">
        <v>144</v>
      </c>
      <c r="G20" s="17" t="s">
        <v>61</v>
      </c>
      <c r="H20" s="16" t="s">
        <v>62</v>
      </c>
      <c r="I20" s="16" t="s">
        <v>63</v>
      </c>
      <c r="J20" s="16" t="s">
        <v>64</v>
      </c>
      <c r="K20" s="16" t="s">
        <v>65</v>
      </c>
      <c r="L20" s="15" t="s">
        <v>14</v>
      </c>
      <c r="M20" s="15" t="s">
        <v>15</v>
      </c>
      <c r="N20" s="18" t="s">
        <v>16</v>
      </c>
      <c r="O20" s="186" t="s">
        <v>17</v>
      </c>
      <c r="P20" s="207" t="s">
        <v>18</v>
      </c>
    </row>
    <row r="21" spans="1:16" ht="21.5" x14ac:dyDescent="0.35">
      <c r="A21" s="19" t="s">
        <v>145</v>
      </c>
      <c r="B21" s="20"/>
      <c r="C21" s="21"/>
      <c r="D21" s="21"/>
      <c r="E21" s="21"/>
      <c r="F21" s="21"/>
      <c r="G21" s="22" t="s">
        <v>721</v>
      </c>
      <c r="H21" s="22"/>
      <c r="I21" s="22"/>
      <c r="J21" s="22"/>
      <c r="K21" s="122"/>
      <c r="L21" s="23"/>
      <c r="M21" s="23"/>
      <c r="N21" s="24"/>
      <c r="O21" s="24"/>
      <c r="P21" s="24"/>
    </row>
    <row r="22" spans="1:16" ht="41.5" x14ac:dyDescent="0.35">
      <c r="A22" s="84" t="s">
        <v>67</v>
      </c>
      <c r="B22" s="29" t="s">
        <v>46</v>
      </c>
      <c r="C22" s="20" t="s">
        <v>1627</v>
      </c>
      <c r="D22" s="20" t="s">
        <v>1627</v>
      </c>
      <c r="E22" s="432" t="s">
        <v>21</v>
      </c>
      <c r="F22" s="432" t="s">
        <v>696</v>
      </c>
      <c r="G22" s="337">
        <v>91.48</v>
      </c>
      <c r="H22" s="337">
        <v>90.57</v>
      </c>
      <c r="I22" s="434">
        <v>60.44</v>
      </c>
      <c r="J22" s="434">
        <v>48.8</v>
      </c>
      <c r="K22" s="51" t="s">
        <v>141</v>
      </c>
      <c r="L22" s="72">
        <v>0.4</v>
      </c>
      <c r="M22" s="20" t="s">
        <v>691</v>
      </c>
      <c r="N22" s="29" t="s">
        <v>140</v>
      </c>
      <c r="O22" s="340">
        <v>48.8</v>
      </c>
      <c r="P22" s="57">
        <v>1080</v>
      </c>
    </row>
    <row r="23" spans="1:16" ht="31.5" x14ac:dyDescent="0.35">
      <c r="A23" s="84" t="s">
        <v>308</v>
      </c>
      <c r="B23" s="29" t="s">
        <v>46</v>
      </c>
      <c r="C23" s="29" t="s">
        <v>309</v>
      </c>
      <c r="D23" s="29" t="s">
        <v>720</v>
      </c>
      <c r="E23" s="29" t="s">
        <v>717</v>
      </c>
      <c r="F23" s="29" t="s">
        <v>719</v>
      </c>
      <c r="G23" s="337">
        <v>5</v>
      </c>
      <c r="H23" s="337">
        <v>5</v>
      </c>
      <c r="I23" s="434">
        <v>5</v>
      </c>
      <c r="J23" s="434">
        <v>5</v>
      </c>
      <c r="K23" s="51" t="s">
        <v>47</v>
      </c>
      <c r="L23" s="339" t="s">
        <v>715</v>
      </c>
      <c r="M23" s="333"/>
      <c r="N23" s="333"/>
      <c r="O23" s="333"/>
      <c r="P23" s="435"/>
    </row>
    <row r="24" spans="1:16" ht="31.5" x14ac:dyDescent="0.35">
      <c r="A24" s="338" t="s">
        <v>718</v>
      </c>
      <c r="B24" s="29" t="s">
        <v>46</v>
      </c>
      <c r="C24" s="29" t="s">
        <v>307</v>
      </c>
      <c r="D24" s="29" t="s">
        <v>460</v>
      </c>
      <c r="E24" s="29" t="s">
        <v>717</v>
      </c>
      <c r="F24" s="29" t="s">
        <v>716</v>
      </c>
      <c r="G24" s="337">
        <v>30</v>
      </c>
      <c r="H24" s="337">
        <v>30</v>
      </c>
      <c r="I24" s="436">
        <v>30</v>
      </c>
      <c r="J24" s="436">
        <v>30</v>
      </c>
      <c r="K24" s="437" t="s">
        <v>47</v>
      </c>
      <c r="L24" s="334" t="s">
        <v>715</v>
      </c>
      <c r="M24" s="333"/>
      <c r="N24" s="333"/>
      <c r="O24" s="332"/>
      <c r="P24" s="438"/>
    </row>
    <row r="25" spans="1:16" ht="31.5" x14ac:dyDescent="0.35">
      <c r="A25" s="84" t="s">
        <v>79</v>
      </c>
      <c r="B25" s="20" t="s">
        <v>46</v>
      </c>
      <c r="C25" s="21"/>
      <c r="D25" s="21"/>
      <c r="E25" s="21"/>
      <c r="F25" s="21"/>
      <c r="G25" s="22">
        <v>5</v>
      </c>
      <c r="H25" s="22">
        <v>5</v>
      </c>
      <c r="I25" s="22">
        <v>5</v>
      </c>
      <c r="J25" s="22">
        <v>5</v>
      </c>
      <c r="K25" s="25">
        <v>5</v>
      </c>
      <c r="L25" s="23"/>
      <c r="M25" s="331"/>
      <c r="N25" s="330" t="s">
        <v>140</v>
      </c>
      <c r="O25" s="330"/>
      <c r="P25" s="330"/>
    </row>
    <row r="26" spans="1:16" x14ac:dyDescent="0.35">
      <c r="A26" s="84" t="s">
        <v>84</v>
      </c>
      <c r="B26" s="20" t="s">
        <v>690</v>
      </c>
      <c r="C26" s="20" t="s">
        <v>689</v>
      </c>
      <c r="D26" s="20" t="s">
        <v>689</v>
      </c>
      <c r="E26" s="20"/>
      <c r="F26" s="20"/>
      <c r="G26" s="22">
        <v>1</v>
      </c>
      <c r="H26" s="22">
        <v>1</v>
      </c>
      <c r="I26" s="22">
        <v>1</v>
      </c>
      <c r="J26" s="22">
        <v>1</v>
      </c>
      <c r="K26" s="25">
        <v>1</v>
      </c>
      <c r="L26" s="23"/>
      <c r="M26" s="23"/>
      <c r="N26" s="24" t="s">
        <v>140</v>
      </c>
      <c r="O26" s="24">
        <v>1</v>
      </c>
      <c r="P26" s="24"/>
    </row>
    <row r="27" spans="1:16" ht="34.5" customHeight="1" x14ac:dyDescent="0.35">
      <c r="A27" s="84" t="s">
        <v>142</v>
      </c>
      <c r="B27" s="29" t="s">
        <v>46</v>
      </c>
      <c r="C27" s="29" t="s">
        <v>534</v>
      </c>
      <c r="D27" s="29" t="s">
        <v>157</v>
      </c>
      <c r="E27" s="619" t="s">
        <v>688</v>
      </c>
      <c r="F27" s="620"/>
      <c r="G27" s="620"/>
      <c r="H27" s="620"/>
      <c r="I27" s="620"/>
      <c r="J27" s="620"/>
      <c r="K27" s="620"/>
      <c r="L27" s="620"/>
      <c r="M27" s="620"/>
      <c r="N27" s="620"/>
      <c r="O27" s="620"/>
      <c r="P27" s="621"/>
    </row>
    <row r="28" spans="1:16" ht="31.75" customHeight="1" x14ac:dyDescent="0.35">
      <c r="A28" s="84" t="s">
        <v>91</v>
      </c>
      <c r="B28" s="29" t="s">
        <v>46</v>
      </c>
      <c r="C28" s="29" t="s">
        <v>685</v>
      </c>
      <c r="D28" s="29" t="s">
        <v>687</v>
      </c>
      <c r="E28" s="634" t="s">
        <v>686</v>
      </c>
      <c r="F28" s="635"/>
      <c r="G28" s="635"/>
      <c r="H28" s="635"/>
      <c r="I28" s="635"/>
      <c r="J28" s="635"/>
      <c r="K28" s="635"/>
      <c r="L28" s="635"/>
      <c r="M28" s="635"/>
      <c r="N28" s="635"/>
      <c r="O28" s="635"/>
      <c r="P28" s="636"/>
    </row>
    <row r="29" spans="1:16" ht="31.75" customHeight="1" x14ac:dyDescent="0.35">
      <c r="A29" s="84" t="s">
        <v>91</v>
      </c>
      <c r="B29" s="29" t="s">
        <v>46</v>
      </c>
      <c r="C29" s="29" t="s">
        <v>685</v>
      </c>
      <c r="D29" s="29" t="s">
        <v>684</v>
      </c>
      <c r="E29" s="634" t="s">
        <v>683</v>
      </c>
      <c r="F29" s="635"/>
      <c r="G29" s="635"/>
      <c r="H29" s="635"/>
      <c r="I29" s="635"/>
      <c r="J29" s="635"/>
      <c r="K29" s="635"/>
      <c r="L29" s="635"/>
      <c r="M29" s="635"/>
      <c r="N29" s="635"/>
      <c r="O29" s="635"/>
      <c r="P29" s="636"/>
    </row>
    <row r="30" spans="1:16" ht="32" thickBot="1" x14ac:dyDescent="0.4">
      <c r="A30" s="123" t="s">
        <v>424</v>
      </c>
      <c r="B30" s="48" t="s">
        <v>46</v>
      </c>
      <c r="C30" s="48" t="s">
        <v>681</v>
      </c>
      <c r="D30" s="243">
        <v>350</v>
      </c>
      <c r="E30" s="48"/>
      <c r="F30" s="48"/>
      <c r="G30" s="124"/>
      <c r="H30" s="124"/>
      <c r="I30" s="124"/>
      <c r="J30" s="124"/>
      <c r="K30" s="125"/>
      <c r="L30" s="49"/>
      <c r="M30" s="49"/>
      <c r="N30" s="31"/>
      <c r="O30" s="31"/>
      <c r="P30" s="31"/>
    </row>
    <row r="31" spans="1:16" ht="32" thickBot="1" x14ac:dyDescent="0.4">
      <c r="A31" s="123" t="s">
        <v>1627</v>
      </c>
      <c r="B31" s="48" t="s">
        <v>46</v>
      </c>
      <c r="C31" s="48" t="s">
        <v>1627</v>
      </c>
      <c r="D31" s="707" t="s">
        <v>1628</v>
      </c>
      <c r="E31" s="708"/>
      <c r="F31" s="708"/>
      <c r="G31" s="708"/>
      <c r="H31" s="708"/>
      <c r="I31" s="708"/>
      <c r="J31" s="708"/>
      <c r="K31" s="708"/>
      <c r="L31" s="708"/>
      <c r="M31" s="708"/>
      <c r="N31" s="708"/>
      <c r="O31" s="708"/>
      <c r="P31" s="709"/>
    </row>
    <row r="32" spans="1:16" ht="32" thickBot="1" x14ac:dyDescent="0.4">
      <c r="A32" s="104" t="s">
        <v>168</v>
      </c>
      <c r="B32" s="48" t="s">
        <v>46</v>
      </c>
      <c r="C32" s="242" t="s">
        <v>680</v>
      </c>
      <c r="D32" s="624" t="s">
        <v>679</v>
      </c>
      <c r="E32" s="625"/>
      <c r="F32" s="625"/>
      <c r="G32" s="625"/>
      <c r="H32" s="625"/>
      <c r="I32" s="625"/>
      <c r="J32" s="625"/>
      <c r="K32" s="625"/>
      <c r="L32" s="625"/>
      <c r="M32" s="625"/>
      <c r="N32" s="625"/>
      <c r="O32" s="625"/>
      <c r="P32" s="626"/>
    </row>
  </sheetData>
  <mergeCells count="9">
    <mergeCell ref="D32:P32"/>
    <mergeCell ref="B5:H5"/>
    <mergeCell ref="B19:H19"/>
    <mergeCell ref="E27:P27"/>
    <mergeCell ref="E28:P28"/>
    <mergeCell ref="E29:P29"/>
    <mergeCell ref="B15:H15"/>
    <mergeCell ref="A16:O17"/>
    <mergeCell ref="D31:P3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98"/>
  <sheetViews>
    <sheetView zoomScaleNormal="100" workbookViewId="0">
      <selection activeCell="N140" sqref="N140"/>
    </sheetView>
  </sheetViews>
  <sheetFormatPr defaultColWidth="9.08984375" defaultRowHeight="14.5" x14ac:dyDescent="0.35"/>
  <cols>
    <col min="1" max="1" width="31.6328125" style="13" customWidth="1"/>
    <col min="2" max="2" width="13.81640625" style="13" customWidth="1"/>
    <col min="3" max="3" width="36.54296875" style="13" customWidth="1"/>
    <col min="4" max="4" width="10.81640625" style="13" customWidth="1"/>
    <col min="5" max="6" width="9.08984375" style="13"/>
    <col min="7" max="7" width="12.08984375" style="13" customWidth="1"/>
    <col min="8" max="8" width="13.90625" style="13" customWidth="1"/>
    <col min="9" max="11" width="9.08984375" style="13"/>
    <col min="12" max="12" width="13.453125" style="13" customWidth="1"/>
    <col min="13" max="16384" width="9.08984375" style="13"/>
  </cols>
  <sheetData>
    <row r="1" spans="1:13" ht="20" x14ac:dyDescent="0.4">
      <c r="A1" s="1" t="s">
        <v>388</v>
      </c>
      <c r="B1" s="35"/>
      <c r="C1" s="35"/>
      <c r="D1" s="35"/>
      <c r="E1" s="35"/>
      <c r="F1" s="35"/>
      <c r="G1" s="35"/>
      <c r="H1" s="35"/>
      <c r="I1" s="35"/>
      <c r="J1" s="35"/>
      <c r="K1" s="35"/>
      <c r="L1" s="1"/>
      <c r="M1" s="1"/>
    </row>
    <row r="2" spans="1:13" x14ac:dyDescent="0.35">
      <c r="A2" s="464" t="s">
        <v>1080</v>
      </c>
    </row>
    <row r="3" spans="1:13" x14ac:dyDescent="0.35">
      <c r="A3" s="464" t="s">
        <v>303</v>
      </c>
    </row>
    <row r="4" spans="1:13" ht="15" thickBot="1" x14ac:dyDescent="0.4"/>
    <row r="5" spans="1:13" ht="15" thickBot="1" x14ac:dyDescent="0.4">
      <c r="A5" s="407" t="s">
        <v>1</v>
      </c>
      <c r="B5" s="680" t="s">
        <v>884</v>
      </c>
      <c r="C5" s="681"/>
      <c r="D5" s="681"/>
      <c r="E5" s="681"/>
      <c r="F5" s="681"/>
      <c r="G5" s="681"/>
      <c r="H5" s="682"/>
    </row>
    <row r="6" spans="1:13" ht="43" x14ac:dyDescent="0.35">
      <c r="A6" s="14" t="s">
        <v>2</v>
      </c>
      <c r="B6" s="15" t="s">
        <v>3</v>
      </c>
      <c r="C6" s="16" t="s">
        <v>4</v>
      </c>
      <c r="D6" s="16" t="s">
        <v>5</v>
      </c>
      <c r="E6" s="16" t="s">
        <v>6</v>
      </c>
      <c r="F6" s="16" t="s">
        <v>159</v>
      </c>
      <c r="G6" s="16" t="s">
        <v>160</v>
      </c>
      <c r="H6" s="16" t="s">
        <v>161</v>
      </c>
      <c r="I6" s="16" t="s">
        <v>162</v>
      </c>
      <c r="J6" s="15" t="s">
        <v>14</v>
      </c>
      <c r="K6" s="15" t="s">
        <v>15</v>
      </c>
      <c r="L6" s="18" t="s">
        <v>16</v>
      </c>
    </row>
    <row r="7" spans="1:13" ht="26" x14ac:dyDescent="0.35">
      <c r="A7" s="442" t="s">
        <v>165</v>
      </c>
      <c r="B7" s="443" t="s">
        <v>884</v>
      </c>
      <c r="C7" s="443" t="s">
        <v>885</v>
      </c>
      <c r="D7" s="443" t="s">
        <v>886</v>
      </c>
      <c r="E7" s="120"/>
      <c r="F7" s="120" t="s">
        <v>887</v>
      </c>
      <c r="G7" s="444">
        <f>3300+1210</f>
        <v>4510</v>
      </c>
      <c r="H7" s="445"/>
      <c r="I7" s="445"/>
      <c r="J7" s="446"/>
      <c r="K7" s="447">
        <v>1</v>
      </c>
      <c r="L7" s="120" t="s">
        <v>888</v>
      </c>
    </row>
    <row r="8" spans="1:13" ht="26" x14ac:dyDescent="0.35">
      <c r="A8" s="442" t="s">
        <v>889</v>
      </c>
      <c r="B8" s="443" t="s">
        <v>884</v>
      </c>
      <c r="C8" s="443" t="s">
        <v>890</v>
      </c>
      <c r="D8" s="443" t="s">
        <v>891</v>
      </c>
      <c r="E8" s="120"/>
      <c r="F8" s="120" t="s">
        <v>887</v>
      </c>
      <c r="G8" s="444">
        <f>3383+1210</f>
        <v>4593</v>
      </c>
      <c r="H8" s="445"/>
      <c r="I8" s="445"/>
      <c r="J8" s="446"/>
      <c r="K8" s="447">
        <v>1</v>
      </c>
      <c r="L8" s="120" t="s">
        <v>888</v>
      </c>
    </row>
    <row r="9" spans="1:13" ht="31.5" x14ac:dyDescent="0.35">
      <c r="A9" s="442" t="s">
        <v>889</v>
      </c>
      <c r="B9" s="443" t="s">
        <v>884</v>
      </c>
      <c r="C9" s="443" t="s">
        <v>892</v>
      </c>
      <c r="D9" s="443" t="s">
        <v>893</v>
      </c>
      <c r="E9" s="120"/>
      <c r="F9" s="120" t="s">
        <v>894</v>
      </c>
      <c r="G9" s="444">
        <f>4700+1210+424</f>
        <v>6334</v>
      </c>
      <c r="H9" s="445"/>
      <c r="I9" s="445"/>
      <c r="J9" s="446"/>
      <c r="K9" s="447">
        <v>1</v>
      </c>
      <c r="L9" s="120" t="s">
        <v>888</v>
      </c>
    </row>
    <row r="10" spans="1:13" ht="31.5" x14ac:dyDescent="0.35">
      <c r="A10" s="442" t="s">
        <v>889</v>
      </c>
      <c r="B10" s="443" t="s">
        <v>884</v>
      </c>
      <c r="C10" s="443" t="s">
        <v>895</v>
      </c>
      <c r="D10" s="443" t="s">
        <v>896</v>
      </c>
      <c r="E10" s="120"/>
      <c r="F10" s="120" t="s">
        <v>894</v>
      </c>
      <c r="G10" s="444">
        <f>4783+1210+424</f>
        <v>6417</v>
      </c>
      <c r="H10" s="445"/>
      <c r="I10" s="445"/>
      <c r="J10" s="446"/>
      <c r="K10" s="447">
        <v>1</v>
      </c>
      <c r="L10" s="120" t="s">
        <v>888</v>
      </c>
    </row>
    <row r="11" spans="1:13" ht="26" x14ac:dyDescent="0.35">
      <c r="A11" s="442" t="s">
        <v>889</v>
      </c>
      <c r="B11" s="443" t="s">
        <v>884</v>
      </c>
      <c r="C11" s="443" t="s">
        <v>897</v>
      </c>
      <c r="D11" s="443" t="s">
        <v>898</v>
      </c>
      <c r="E11" s="120"/>
      <c r="F11" s="120" t="s">
        <v>899</v>
      </c>
      <c r="G11" s="444">
        <f>6600+1210+1210</f>
        <v>9020</v>
      </c>
      <c r="H11" s="445"/>
      <c r="I11" s="445"/>
      <c r="J11" s="446"/>
      <c r="K11" s="447">
        <v>1</v>
      </c>
      <c r="L11" s="120" t="s">
        <v>888</v>
      </c>
    </row>
    <row r="12" spans="1:13" ht="26" x14ac:dyDescent="0.35">
      <c r="A12" s="442" t="s">
        <v>889</v>
      </c>
      <c r="B12" s="443" t="s">
        <v>884</v>
      </c>
      <c r="C12" s="443" t="s">
        <v>900</v>
      </c>
      <c r="D12" s="443" t="s">
        <v>901</v>
      </c>
      <c r="E12" s="120"/>
      <c r="F12" s="120" t="s">
        <v>899</v>
      </c>
      <c r="G12" s="444">
        <f>6766+1210+1210</f>
        <v>9186</v>
      </c>
      <c r="H12" s="445"/>
      <c r="I12" s="445"/>
      <c r="J12" s="446"/>
      <c r="K12" s="447">
        <v>1</v>
      </c>
      <c r="L12" s="120" t="s">
        <v>888</v>
      </c>
    </row>
    <row r="13" spans="1:13" ht="31.5" x14ac:dyDescent="0.35">
      <c r="A13" s="442" t="s">
        <v>889</v>
      </c>
      <c r="B13" s="443" t="s">
        <v>884</v>
      </c>
      <c r="C13" s="443" t="s">
        <v>902</v>
      </c>
      <c r="D13" s="443" t="s">
        <v>903</v>
      </c>
      <c r="E13" s="120"/>
      <c r="F13" s="120" t="s">
        <v>904</v>
      </c>
      <c r="G13" s="444">
        <f>6100+1210+424+424</f>
        <v>8158</v>
      </c>
      <c r="H13" s="445"/>
      <c r="I13" s="445"/>
      <c r="J13" s="446"/>
      <c r="K13" s="447">
        <v>1</v>
      </c>
      <c r="L13" s="120" t="s">
        <v>888</v>
      </c>
    </row>
    <row r="14" spans="1:13" ht="31.5" x14ac:dyDescent="0.35">
      <c r="A14" s="442" t="s">
        <v>889</v>
      </c>
      <c r="B14" s="443" t="s">
        <v>884</v>
      </c>
      <c r="C14" s="443" t="s">
        <v>905</v>
      </c>
      <c r="D14" s="443" t="s">
        <v>906</v>
      </c>
      <c r="E14" s="120"/>
      <c r="F14" s="120" t="s">
        <v>904</v>
      </c>
      <c r="G14" s="444">
        <f>6183+1210+424+424</f>
        <v>8241</v>
      </c>
      <c r="H14" s="445"/>
      <c r="I14" s="445"/>
      <c r="J14" s="446"/>
      <c r="K14" s="447">
        <v>1</v>
      </c>
      <c r="L14" s="120" t="s">
        <v>888</v>
      </c>
    </row>
    <row r="15" spans="1:13" ht="31.5" x14ac:dyDescent="0.35">
      <c r="A15" s="442" t="s">
        <v>889</v>
      </c>
      <c r="B15" s="443" t="s">
        <v>884</v>
      </c>
      <c r="C15" s="443" t="s">
        <v>907</v>
      </c>
      <c r="D15" s="443" t="s">
        <v>908</v>
      </c>
      <c r="E15" s="120"/>
      <c r="F15" s="120" t="s">
        <v>909</v>
      </c>
      <c r="G15" s="444">
        <f>1400+1210</f>
        <v>2610</v>
      </c>
      <c r="H15" s="445"/>
      <c r="I15" s="445"/>
      <c r="J15" s="446"/>
      <c r="K15" s="447">
        <v>1</v>
      </c>
      <c r="L15" s="120" t="s">
        <v>888</v>
      </c>
    </row>
    <row r="16" spans="1:13" ht="31.5" x14ac:dyDescent="0.35">
      <c r="A16" s="442" t="s">
        <v>889</v>
      </c>
      <c r="B16" s="443" t="s">
        <v>884</v>
      </c>
      <c r="C16" s="443" t="s">
        <v>910</v>
      </c>
      <c r="D16" s="443" t="s">
        <v>911</v>
      </c>
      <c r="E16" s="120"/>
      <c r="F16" s="120" t="s">
        <v>909</v>
      </c>
      <c r="G16" s="444">
        <f>2800+1210+424</f>
        <v>4434</v>
      </c>
      <c r="H16" s="445"/>
      <c r="I16" s="445"/>
      <c r="J16" s="446"/>
      <c r="K16" s="447">
        <v>1</v>
      </c>
      <c r="L16" s="120" t="s">
        <v>888</v>
      </c>
    </row>
    <row r="17" spans="1:12" ht="26" x14ac:dyDescent="0.35">
      <c r="A17" s="442" t="s">
        <v>889</v>
      </c>
      <c r="B17" s="443" t="s">
        <v>884</v>
      </c>
      <c r="C17" s="443" t="s">
        <v>912</v>
      </c>
      <c r="D17" s="443" t="s">
        <v>913</v>
      </c>
      <c r="E17" s="120"/>
      <c r="F17" s="120" t="s">
        <v>914</v>
      </c>
      <c r="G17" s="444">
        <f>4200+1210+424+424</f>
        <v>6258</v>
      </c>
      <c r="H17" s="445"/>
      <c r="I17" s="445"/>
      <c r="J17" s="446"/>
      <c r="K17" s="447">
        <v>1</v>
      </c>
      <c r="L17" s="120" t="s">
        <v>888</v>
      </c>
    </row>
    <row r="18" spans="1:12" ht="31.5" x14ac:dyDescent="0.35">
      <c r="A18" s="442" t="s">
        <v>889</v>
      </c>
      <c r="B18" s="443" t="s">
        <v>884</v>
      </c>
      <c r="C18" s="443" t="s">
        <v>915</v>
      </c>
      <c r="D18" s="443" t="s">
        <v>916</v>
      </c>
      <c r="E18" s="120"/>
      <c r="F18" s="120" t="s">
        <v>909</v>
      </c>
      <c r="G18" s="444">
        <f>1400+424</f>
        <v>1824</v>
      </c>
      <c r="H18" s="445"/>
      <c r="I18" s="445"/>
      <c r="J18" s="446"/>
      <c r="K18" s="447">
        <v>1</v>
      </c>
      <c r="L18" s="120" t="s">
        <v>888</v>
      </c>
    </row>
    <row r="19" spans="1:12" ht="26" x14ac:dyDescent="0.35">
      <c r="A19" s="442" t="s">
        <v>889</v>
      </c>
      <c r="B19" s="443" t="s">
        <v>884</v>
      </c>
      <c r="C19" s="443" t="s">
        <v>917</v>
      </c>
      <c r="D19" s="443" t="s">
        <v>918</v>
      </c>
      <c r="E19" s="120"/>
      <c r="F19" s="120" t="s">
        <v>919</v>
      </c>
      <c r="G19" s="444">
        <f>3383+1210</f>
        <v>4593</v>
      </c>
      <c r="H19" s="445"/>
      <c r="I19" s="445"/>
      <c r="J19" s="446"/>
      <c r="K19" s="447">
        <v>1</v>
      </c>
      <c r="L19" s="120" t="s">
        <v>888</v>
      </c>
    </row>
    <row r="20" spans="1:12" ht="31.5" x14ac:dyDescent="0.35">
      <c r="A20" s="442" t="s">
        <v>889</v>
      </c>
      <c r="B20" s="443" t="s">
        <v>884</v>
      </c>
      <c r="C20" s="443" t="s">
        <v>920</v>
      </c>
      <c r="D20" s="443" t="s">
        <v>921</v>
      </c>
      <c r="E20" s="120"/>
      <c r="F20" s="120" t="s">
        <v>919</v>
      </c>
      <c r="G20" s="444">
        <f>4783+1210+424</f>
        <v>6417</v>
      </c>
      <c r="H20" s="445"/>
      <c r="I20" s="445"/>
      <c r="J20" s="446"/>
      <c r="K20" s="447">
        <v>1</v>
      </c>
      <c r="L20" s="120" t="s">
        <v>888</v>
      </c>
    </row>
    <row r="21" spans="1:12" ht="26" x14ac:dyDescent="0.35">
      <c r="A21" s="442" t="s">
        <v>889</v>
      </c>
      <c r="B21" s="443" t="s">
        <v>884</v>
      </c>
      <c r="C21" s="443" t="s">
        <v>922</v>
      </c>
      <c r="D21" s="443" t="s">
        <v>923</v>
      </c>
      <c r="E21" s="120"/>
      <c r="F21" s="120" t="s">
        <v>924</v>
      </c>
      <c r="G21" s="444">
        <f>6766+1210+1210</f>
        <v>9186</v>
      </c>
      <c r="H21" s="445"/>
      <c r="I21" s="445"/>
      <c r="J21" s="446"/>
      <c r="K21" s="447">
        <v>1</v>
      </c>
      <c r="L21" s="120" t="s">
        <v>888</v>
      </c>
    </row>
    <row r="22" spans="1:12" ht="31.5" x14ac:dyDescent="0.35">
      <c r="A22" s="442" t="s">
        <v>889</v>
      </c>
      <c r="B22" s="443" t="s">
        <v>884</v>
      </c>
      <c r="C22" s="443" t="s">
        <v>925</v>
      </c>
      <c r="D22" s="443" t="s">
        <v>926</v>
      </c>
      <c r="E22" s="120"/>
      <c r="F22" s="120" t="s">
        <v>894</v>
      </c>
      <c r="G22" s="444">
        <f>6183+1210+424+424</f>
        <v>8241</v>
      </c>
      <c r="H22" s="445"/>
      <c r="I22" s="445"/>
      <c r="J22" s="446"/>
      <c r="K22" s="447">
        <v>1</v>
      </c>
      <c r="L22" s="120" t="s">
        <v>888</v>
      </c>
    </row>
    <row r="23" spans="1:12" ht="51.5" x14ac:dyDescent="0.35">
      <c r="A23" s="442" t="s">
        <v>165</v>
      </c>
      <c r="B23" s="443" t="s">
        <v>884</v>
      </c>
      <c r="C23" s="443" t="s">
        <v>927</v>
      </c>
      <c r="D23" s="443" t="s">
        <v>928</v>
      </c>
      <c r="E23" s="120"/>
      <c r="F23" s="120" t="s">
        <v>887</v>
      </c>
      <c r="G23" s="448">
        <v>120</v>
      </c>
      <c r="H23" s="445"/>
      <c r="I23" s="445"/>
      <c r="J23" s="446"/>
      <c r="K23" s="447">
        <v>1</v>
      </c>
      <c r="L23" s="120" t="s">
        <v>888</v>
      </c>
    </row>
    <row r="24" spans="1:12" ht="51.5" x14ac:dyDescent="0.35">
      <c r="A24" s="442" t="s">
        <v>165</v>
      </c>
      <c r="B24" s="443" t="s">
        <v>884</v>
      </c>
      <c r="C24" s="443" t="s">
        <v>929</v>
      </c>
      <c r="D24" s="443" t="s">
        <v>930</v>
      </c>
      <c r="E24" s="120"/>
      <c r="F24" s="120" t="s">
        <v>887</v>
      </c>
      <c r="G24" s="448">
        <v>144</v>
      </c>
      <c r="H24" s="445"/>
      <c r="I24" s="445"/>
      <c r="J24" s="446"/>
      <c r="K24" s="447">
        <v>1</v>
      </c>
      <c r="L24" s="120" t="s">
        <v>888</v>
      </c>
    </row>
    <row r="25" spans="1:12" ht="41.5" x14ac:dyDescent="0.35">
      <c r="A25" s="442" t="s">
        <v>165</v>
      </c>
      <c r="B25" s="443" t="s">
        <v>884</v>
      </c>
      <c r="C25" s="443" t="s">
        <v>931</v>
      </c>
      <c r="D25" s="443" t="s">
        <v>932</v>
      </c>
      <c r="E25" s="120"/>
      <c r="F25" s="120" t="s">
        <v>887</v>
      </c>
      <c r="G25" s="448">
        <v>58</v>
      </c>
      <c r="H25" s="445"/>
      <c r="I25" s="445"/>
      <c r="J25" s="446"/>
      <c r="K25" s="447">
        <v>1</v>
      </c>
      <c r="L25" s="120" t="s">
        <v>888</v>
      </c>
    </row>
    <row r="26" spans="1:12" ht="41.5" x14ac:dyDescent="0.35">
      <c r="A26" s="442" t="s">
        <v>165</v>
      </c>
      <c r="B26" s="443" t="s">
        <v>884</v>
      </c>
      <c r="C26" s="443" t="s">
        <v>933</v>
      </c>
      <c r="D26" s="443" t="s">
        <v>934</v>
      </c>
      <c r="E26" s="120"/>
      <c r="F26" s="120" t="s">
        <v>887</v>
      </c>
      <c r="G26" s="448">
        <v>69.599999999999994</v>
      </c>
      <c r="H26" s="445"/>
      <c r="I26" s="445"/>
      <c r="J26" s="446"/>
      <c r="K26" s="447">
        <v>1</v>
      </c>
      <c r="L26" s="120" t="s">
        <v>888</v>
      </c>
    </row>
    <row r="27" spans="1:12" ht="51.5" x14ac:dyDescent="0.35">
      <c r="A27" s="442" t="s">
        <v>165</v>
      </c>
      <c r="B27" s="443" t="s">
        <v>884</v>
      </c>
      <c r="C27" s="443" t="s">
        <v>935</v>
      </c>
      <c r="D27" s="443" t="s">
        <v>936</v>
      </c>
      <c r="E27" s="120"/>
      <c r="F27" s="120" t="s">
        <v>887</v>
      </c>
      <c r="G27" s="448">
        <v>45.5</v>
      </c>
      <c r="H27" s="445"/>
      <c r="I27" s="445"/>
      <c r="J27" s="446"/>
      <c r="K27" s="447">
        <v>1</v>
      </c>
      <c r="L27" s="120" t="s">
        <v>888</v>
      </c>
    </row>
    <row r="28" spans="1:12" ht="51.5" x14ac:dyDescent="0.35">
      <c r="A28" s="442" t="s">
        <v>165</v>
      </c>
      <c r="B28" s="443" t="s">
        <v>884</v>
      </c>
      <c r="C28" s="443" t="s">
        <v>937</v>
      </c>
      <c r="D28" s="443" t="s">
        <v>938</v>
      </c>
      <c r="E28" s="120"/>
      <c r="F28" s="120" t="s">
        <v>887</v>
      </c>
      <c r="G28" s="448">
        <v>54.6</v>
      </c>
      <c r="H28" s="445"/>
      <c r="I28" s="445"/>
      <c r="J28" s="446"/>
      <c r="K28" s="447">
        <v>1</v>
      </c>
      <c r="L28" s="120" t="s">
        <v>888</v>
      </c>
    </row>
    <row r="29" spans="1:12" ht="21.5" x14ac:dyDescent="0.35">
      <c r="A29" s="449" t="s">
        <v>168</v>
      </c>
      <c r="B29" s="443" t="s">
        <v>884</v>
      </c>
      <c r="C29" s="450" t="s">
        <v>939</v>
      </c>
      <c r="D29" s="450" t="s">
        <v>940</v>
      </c>
      <c r="E29" s="451"/>
      <c r="F29" s="451"/>
      <c r="G29" s="444">
        <v>186</v>
      </c>
      <c r="H29" s="452"/>
      <c r="I29" s="452"/>
      <c r="J29" s="453"/>
      <c r="K29" s="453"/>
      <c r="L29" s="451" t="s">
        <v>888</v>
      </c>
    </row>
    <row r="30" spans="1:12" x14ac:dyDescent="0.35">
      <c r="A30" s="449" t="s">
        <v>168</v>
      </c>
      <c r="B30" s="443" t="s">
        <v>884</v>
      </c>
      <c r="C30" s="450" t="s">
        <v>941</v>
      </c>
      <c r="D30" s="450" t="s">
        <v>942</v>
      </c>
      <c r="E30" s="451"/>
      <c r="F30" s="451"/>
      <c r="G30" s="444">
        <v>240</v>
      </c>
      <c r="H30" s="452"/>
      <c r="I30" s="452"/>
      <c r="J30" s="453"/>
      <c r="K30" s="453"/>
      <c r="L30" s="451" t="s">
        <v>888</v>
      </c>
    </row>
    <row r="31" spans="1:12" ht="21.5" x14ac:dyDescent="0.35">
      <c r="A31" s="449" t="s">
        <v>168</v>
      </c>
      <c r="B31" s="443" t="s">
        <v>884</v>
      </c>
      <c r="C31" s="450" t="s">
        <v>943</v>
      </c>
      <c r="D31" s="450" t="s">
        <v>944</v>
      </c>
      <c r="E31" s="451"/>
      <c r="F31" s="451"/>
      <c r="G31" s="444">
        <v>40</v>
      </c>
      <c r="H31" s="452"/>
      <c r="I31" s="452"/>
      <c r="J31" s="453"/>
      <c r="K31" s="453"/>
      <c r="L31" s="451" t="s">
        <v>888</v>
      </c>
    </row>
    <row r="32" spans="1:12" x14ac:dyDescent="0.35">
      <c r="A32" s="449" t="s">
        <v>168</v>
      </c>
      <c r="B32" s="443" t="s">
        <v>884</v>
      </c>
      <c r="C32" s="450" t="s">
        <v>945</v>
      </c>
      <c r="D32" s="450" t="s">
        <v>946</v>
      </c>
      <c r="E32" s="451"/>
      <c r="F32" s="451"/>
      <c r="G32" s="444">
        <v>100</v>
      </c>
      <c r="H32" s="452"/>
      <c r="I32" s="452"/>
      <c r="J32" s="453"/>
      <c r="K32" s="453"/>
      <c r="L32" s="451" t="s">
        <v>888</v>
      </c>
    </row>
    <row r="33" spans="1:12" ht="21.5" x14ac:dyDescent="0.35">
      <c r="A33" s="449" t="s">
        <v>168</v>
      </c>
      <c r="B33" s="443" t="s">
        <v>884</v>
      </c>
      <c r="C33" s="450" t="s">
        <v>947</v>
      </c>
      <c r="D33" s="450" t="s">
        <v>948</v>
      </c>
      <c r="E33" s="451"/>
      <c r="F33" s="451"/>
      <c r="G33" s="444">
        <v>40</v>
      </c>
      <c r="H33" s="452"/>
      <c r="I33" s="452"/>
      <c r="J33" s="453"/>
      <c r="K33" s="453"/>
      <c r="L33" s="451" t="s">
        <v>888</v>
      </c>
    </row>
    <row r="34" spans="1:12" ht="21.5" x14ac:dyDescent="0.35">
      <c r="A34" s="449" t="s">
        <v>168</v>
      </c>
      <c r="B34" s="443" t="s">
        <v>884</v>
      </c>
      <c r="C34" s="450" t="s">
        <v>949</v>
      </c>
      <c r="D34" s="450" t="s">
        <v>950</v>
      </c>
      <c r="E34" s="451"/>
      <c r="F34" s="451"/>
      <c r="G34" s="444">
        <v>143</v>
      </c>
      <c r="H34" s="452"/>
      <c r="I34" s="452"/>
      <c r="J34" s="453"/>
      <c r="K34" s="453"/>
      <c r="L34" s="451" t="s">
        <v>888</v>
      </c>
    </row>
    <row r="35" spans="1:12" ht="21.5" x14ac:dyDescent="0.35">
      <c r="A35" s="449" t="s">
        <v>168</v>
      </c>
      <c r="B35" s="443" t="s">
        <v>884</v>
      </c>
      <c r="C35" s="450" t="s">
        <v>951</v>
      </c>
      <c r="D35" s="454" t="s">
        <v>952</v>
      </c>
      <c r="E35" s="455"/>
      <c r="F35" s="455"/>
      <c r="G35" s="456">
        <v>50</v>
      </c>
      <c r="H35" s="457"/>
      <c r="I35" s="457"/>
      <c r="J35" s="458"/>
      <c r="K35" s="458"/>
      <c r="L35" s="455" t="s">
        <v>888</v>
      </c>
    </row>
    <row r="36" spans="1:12" ht="21.5" x14ac:dyDescent="0.35">
      <c r="A36" s="449" t="s">
        <v>168</v>
      </c>
      <c r="B36" s="443" t="s">
        <v>884</v>
      </c>
      <c r="C36" s="450" t="s">
        <v>953</v>
      </c>
      <c r="D36" s="454" t="s">
        <v>954</v>
      </c>
      <c r="E36" s="451"/>
      <c r="F36" s="451"/>
      <c r="G36" s="444">
        <v>57</v>
      </c>
      <c r="H36" s="452"/>
      <c r="I36" s="452"/>
      <c r="J36" s="453"/>
      <c r="K36" s="453"/>
      <c r="L36" s="451" t="s">
        <v>888</v>
      </c>
    </row>
    <row r="37" spans="1:12" ht="21.5" x14ac:dyDescent="0.35">
      <c r="A37" s="449" t="s">
        <v>168</v>
      </c>
      <c r="B37" s="443" t="s">
        <v>884</v>
      </c>
      <c r="C37" s="450" t="s">
        <v>955</v>
      </c>
      <c r="D37" s="450" t="s">
        <v>956</v>
      </c>
      <c r="E37" s="451"/>
      <c r="F37" s="451"/>
      <c r="G37" s="444">
        <v>57</v>
      </c>
      <c r="H37" s="452"/>
      <c r="I37" s="452"/>
      <c r="J37" s="453"/>
      <c r="K37" s="453"/>
      <c r="L37" s="451"/>
    </row>
    <row r="38" spans="1:12" ht="21.5" x14ac:dyDescent="0.35">
      <c r="A38" s="449" t="s">
        <v>168</v>
      </c>
      <c r="B38" s="443" t="s">
        <v>884</v>
      </c>
      <c r="C38" s="450" t="s">
        <v>957</v>
      </c>
      <c r="D38" s="450" t="s">
        <v>958</v>
      </c>
      <c r="E38" s="451"/>
      <c r="F38" s="451"/>
      <c r="G38" s="444">
        <v>188</v>
      </c>
      <c r="H38" s="452"/>
      <c r="I38" s="452"/>
      <c r="J38" s="453"/>
      <c r="K38" s="453"/>
      <c r="L38" s="451"/>
    </row>
    <row r="39" spans="1:12" ht="21.5" x14ac:dyDescent="0.35">
      <c r="A39" s="449" t="s">
        <v>168</v>
      </c>
      <c r="B39" s="443" t="s">
        <v>884</v>
      </c>
      <c r="C39" s="450" t="s">
        <v>959</v>
      </c>
      <c r="D39" s="450" t="s">
        <v>960</v>
      </c>
      <c r="E39" s="451"/>
      <c r="F39" s="451"/>
      <c r="G39" s="444">
        <v>750</v>
      </c>
      <c r="H39" s="452"/>
      <c r="I39" s="452"/>
      <c r="J39" s="453"/>
      <c r="K39" s="453"/>
      <c r="L39" s="451" t="s">
        <v>888</v>
      </c>
    </row>
    <row r="40" spans="1:12" ht="21.5" x14ac:dyDescent="0.35">
      <c r="A40" s="449" t="s">
        <v>168</v>
      </c>
      <c r="B40" s="443" t="s">
        <v>884</v>
      </c>
      <c r="C40" s="450" t="s">
        <v>961</v>
      </c>
      <c r="D40" s="450" t="s">
        <v>962</v>
      </c>
      <c r="E40" s="451"/>
      <c r="F40" s="451"/>
      <c r="G40" s="444">
        <v>1100</v>
      </c>
      <c r="H40" s="452"/>
      <c r="I40" s="452"/>
      <c r="J40" s="453"/>
      <c r="K40" s="453"/>
      <c r="L40" s="451" t="s">
        <v>888</v>
      </c>
    </row>
    <row r="41" spans="1:12" ht="21.5" x14ac:dyDescent="0.35">
      <c r="A41" s="449" t="s">
        <v>168</v>
      </c>
      <c r="B41" s="443" t="s">
        <v>884</v>
      </c>
      <c r="C41" s="450" t="s">
        <v>963</v>
      </c>
      <c r="D41" s="450" t="s">
        <v>964</v>
      </c>
      <c r="E41" s="451"/>
      <c r="F41" s="451"/>
      <c r="G41" s="444">
        <v>1450</v>
      </c>
      <c r="H41" s="452"/>
      <c r="I41" s="452"/>
      <c r="J41" s="453"/>
      <c r="K41" s="453"/>
      <c r="L41" s="120" t="s">
        <v>888</v>
      </c>
    </row>
    <row r="42" spans="1:12" x14ac:dyDescent="0.35">
      <c r="A42" s="449" t="s">
        <v>168</v>
      </c>
      <c r="B42" s="443" t="s">
        <v>884</v>
      </c>
      <c r="C42" s="443" t="s">
        <v>965</v>
      </c>
      <c r="D42" s="443" t="s">
        <v>966</v>
      </c>
      <c r="E42" s="120"/>
      <c r="F42" s="120"/>
      <c r="G42" s="444">
        <v>318</v>
      </c>
      <c r="H42" s="445"/>
      <c r="I42" s="445"/>
      <c r="J42" s="447"/>
      <c r="K42" s="447"/>
      <c r="L42" s="451"/>
    </row>
    <row r="43" spans="1:12" ht="21.5" x14ac:dyDescent="0.35">
      <c r="A43" s="449" t="s">
        <v>168</v>
      </c>
      <c r="B43" s="443" t="s">
        <v>884</v>
      </c>
      <c r="C43" s="443" t="s">
        <v>967</v>
      </c>
      <c r="D43" s="443" t="s">
        <v>968</v>
      </c>
      <c r="E43" s="120"/>
      <c r="F43" s="120"/>
      <c r="G43" s="444">
        <v>318</v>
      </c>
      <c r="H43" s="445"/>
      <c r="I43" s="445"/>
      <c r="J43" s="447"/>
      <c r="K43" s="447"/>
      <c r="L43" s="451"/>
    </row>
    <row r="44" spans="1:12" ht="21.5" x14ac:dyDescent="0.35">
      <c r="A44" s="449" t="s">
        <v>168</v>
      </c>
      <c r="B44" s="443" t="s">
        <v>884</v>
      </c>
      <c r="C44" s="443" t="s">
        <v>969</v>
      </c>
      <c r="D44" s="443" t="s">
        <v>970</v>
      </c>
      <c r="E44" s="120"/>
      <c r="F44" s="120"/>
      <c r="G44" s="444">
        <v>180</v>
      </c>
      <c r="H44" s="445"/>
      <c r="I44" s="445"/>
      <c r="J44" s="447"/>
      <c r="K44" s="447"/>
      <c r="L44" s="451"/>
    </row>
    <row r="45" spans="1:12" ht="21.5" x14ac:dyDescent="0.35">
      <c r="A45" s="449" t="s">
        <v>168</v>
      </c>
      <c r="B45" s="443" t="s">
        <v>884</v>
      </c>
      <c r="C45" s="443" t="s">
        <v>971</v>
      </c>
      <c r="D45" s="443" t="s">
        <v>972</v>
      </c>
      <c r="E45" s="120"/>
      <c r="F45" s="120"/>
      <c r="G45" s="444">
        <v>165</v>
      </c>
      <c r="H45" s="445"/>
      <c r="I45" s="445"/>
      <c r="J45" s="447"/>
      <c r="K45" s="447"/>
      <c r="L45" s="451"/>
    </row>
    <row r="46" spans="1:12" ht="21.5" x14ac:dyDescent="0.35">
      <c r="A46" s="449" t="s">
        <v>168</v>
      </c>
      <c r="B46" s="443" t="s">
        <v>884</v>
      </c>
      <c r="C46" s="443" t="s">
        <v>973</v>
      </c>
      <c r="D46" s="443" t="s">
        <v>974</v>
      </c>
      <c r="E46" s="120"/>
      <c r="F46" s="120"/>
      <c r="G46" s="444">
        <v>65</v>
      </c>
      <c r="H46" s="445"/>
      <c r="I46" s="445"/>
      <c r="J46" s="447"/>
      <c r="K46" s="447"/>
      <c r="L46" s="451"/>
    </row>
    <row r="47" spans="1:12" ht="21.5" x14ac:dyDescent="0.35">
      <c r="A47" s="449" t="s">
        <v>168</v>
      </c>
      <c r="B47" s="443" t="s">
        <v>884</v>
      </c>
      <c r="C47" s="443" t="s">
        <v>975</v>
      </c>
      <c r="D47" s="443" t="s">
        <v>976</v>
      </c>
      <c r="E47" s="120"/>
      <c r="F47" s="120"/>
      <c r="G47" s="444">
        <v>32</v>
      </c>
      <c r="H47" s="445"/>
      <c r="I47" s="445"/>
      <c r="J47" s="447"/>
      <c r="K47" s="447"/>
      <c r="L47" s="451"/>
    </row>
    <row r="48" spans="1:12" x14ac:dyDescent="0.35">
      <c r="A48" s="449" t="s">
        <v>168</v>
      </c>
      <c r="B48" s="443" t="s">
        <v>884</v>
      </c>
      <c r="C48" s="443" t="s">
        <v>977</v>
      </c>
      <c r="D48" s="443" t="s">
        <v>978</v>
      </c>
      <c r="E48" s="120"/>
      <c r="F48" s="120"/>
      <c r="G48" s="444">
        <v>220</v>
      </c>
      <c r="H48" s="445"/>
      <c r="I48" s="445"/>
      <c r="J48" s="447"/>
      <c r="K48" s="447"/>
      <c r="L48" s="451"/>
    </row>
    <row r="49" spans="1:12" ht="21.5" x14ac:dyDescent="0.35">
      <c r="A49" s="449" t="s">
        <v>168</v>
      </c>
      <c r="B49" s="443" t="s">
        <v>884</v>
      </c>
      <c r="C49" s="443" t="s">
        <v>979</v>
      </c>
      <c r="D49" s="443" t="s">
        <v>980</v>
      </c>
      <c r="E49" s="120"/>
      <c r="F49" s="120"/>
      <c r="G49" s="444">
        <v>14.25</v>
      </c>
      <c r="H49" s="445"/>
      <c r="I49" s="445"/>
      <c r="J49" s="447"/>
      <c r="K49" s="447"/>
      <c r="L49" s="120"/>
    </row>
    <row r="50" spans="1:12" ht="21.5" x14ac:dyDescent="0.35">
      <c r="A50" s="449" t="s">
        <v>168</v>
      </c>
      <c r="B50" s="443" t="s">
        <v>884</v>
      </c>
      <c r="C50" s="443" t="s">
        <v>981</v>
      </c>
      <c r="D50" s="443" t="s">
        <v>982</v>
      </c>
      <c r="E50" s="120"/>
      <c r="F50" s="120"/>
      <c r="G50" s="444">
        <v>4.75</v>
      </c>
      <c r="H50" s="445"/>
      <c r="I50" s="445"/>
      <c r="J50" s="447"/>
      <c r="K50" s="447"/>
      <c r="L50" s="120"/>
    </row>
    <row r="51" spans="1:12" ht="21.5" x14ac:dyDescent="0.35">
      <c r="A51" s="449" t="s">
        <v>168</v>
      </c>
      <c r="B51" s="443" t="s">
        <v>884</v>
      </c>
      <c r="C51" s="443" t="s">
        <v>983</v>
      </c>
      <c r="D51" s="443" t="s">
        <v>984</v>
      </c>
      <c r="E51" s="120"/>
      <c r="F51" s="120"/>
      <c r="G51" s="444">
        <v>659</v>
      </c>
      <c r="H51" s="445"/>
      <c r="I51" s="445"/>
      <c r="J51" s="447"/>
      <c r="K51" s="447"/>
      <c r="L51" s="451"/>
    </row>
    <row r="52" spans="1:12" x14ac:dyDescent="0.35">
      <c r="A52" s="449" t="s">
        <v>168</v>
      </c>
      <c r="B52" s="443" t="s">
        <v>884</v>
      </c>
      <c r="C52" s="443" t="s">
        <v>985</v>
      </c>
      <c r="D52" s="443" t="s">
        <v>986</v>
      </c>
      <c r="E52" s="120"/>
      <c r="F52" s="120"/>
      <c r="G52" s="444">
        <v>175</v>
      </c>
      <c r="H52" s="445"/>
      <c r="I52" s="445"/>
      <c r="J52" s="447"/>
      <c r="K52" s="447"/>
      <c r="L52" s="451"/>
    </row>
    <row r="53" spans="1:12" ht="21.5" x14ac:dyDescent="0.35">
      <c r="A53" s="449" t="s">
        <v>168</v>
      </c>
      <c r="B53" s="443" t="s">
        <v>884</v>
      </c>
      <c r="C53" s="443" t="s">
        <v>987</v>
      </c>
      <c r="D53" s="443" t="s">
        <v>988</v>
      </c>
      <c r="E53" s="120"/>
      <c r="F53" s="120"/>
      <c r="G53" s="444">
        <v>442</v>
      </c>
      <c r="H53" s="445"/>
      <c r="I53" s="445"/>
      <c r="J53" s="447"/>
      <c r="K53" s="447"/>
      <c r="L53" s="451"/>
    </row>
    <row r="54" spans="1:12" ht="21.5" x14ac:dyDescent="0.35">
      <c r="A54" s="449" t="s">
        <v>168</v>
      </c>
      <c r="B54" s="443" t="s">
        <v>884</v>
      </c>
      <c r="C54" s="443" t="s">
        <v>989</v>
      </c>
      <c r="D54" s="443" t="s">
        <v>990</v>
      </c>
      <c r="E54" s="120"/>
      <c r="F54" s="120"/>
      <c r="G54" s="444">
        <v>4</v>
      </c>
      <c r="H54" s="445"/>
      <c r="I54" s="445"/>
      <c r="J54" s="447"/>
      <c r="K54" s="447"/>
      <c r="L54" s="451"/>
    </row>
    <row r="55" spans="1:12" ht="21.5" x14ac:dyDescent="0.35">
      <c r="A55" s="449" t="s">
        <v>168</v>
      </c>
      <c r="B55" s="443" t="s">
        <v>884</v>
      </c>
      <c r="C55" s="443" t="s">
        <v>991</v>
      </c>
      <c r="D55" s="443" t="s">
        <v>992</v>
      </c>
      <c r="E55" s="120"/>
      <c r="F55" s="120"/>
      <c r="G55" s="444">
        <v>2</v>
      </c>
      <c r="H55" s="445"/>
      <c r="I55" s="445"/>
      <c r="J55" s="447"/>
      <c r="K55" s="447"/>
      <c r="L55" s="451"/>
    </row>
    <row r="56" spans="1:12" ht="31.5" x14ac:dyDescent="0.35">
      <c r="A56" s="449" t="s">
        <v>168</v>
      </c>
      <c r="B56" s="443" t="s">
        <v>884</v>
      </c>
      <c r="C56" s="450" t="s">
        <v>993</v>
      </c>
      <c r="D56" s="450" t="s">
        <v>994</v>
      </c>
      <c r="E56" s="451"/>
      <c r="F56" s="451"/>
      <c r="G56" s="444">
        <v>5</v>
      </c>
      <c r="H56" s="452"/>
      <c r="I56" s="452"/>
      <c r="J56" s="453"/>
      <c r="K56" s="453"/>
      <c r="L56" s="451" t="s">
        <v>888</v>
      </c>
    </row>
    <row r="57" spans="1:12" ht="31.5" x14ac:dyDescent="0.35">
      <c r="A57" s="449" t="s">
        <v>168</v>
      </c>
      <c r="B57" s="443" t="s">
        <v>884</v>
      </c>
      <c r="C57" s="450" t="s">
        <v>995</v>
      </c>
      <c r="D57" s="450" t="s">
        <v>996</v>
      </c>
      <c r="E57" s="451"/>
      <c r="F57" s="451"/>
      <c r="G57" s="444">
        <v>5</v>
      </c>
      <c r="H57" s="452"/>
      <c r="I57" s="452"/>
      <c r="J57" s="453"/>
      <c r="K57" s="453"/>
      <c r="L57" s="451" t="s">
        <v>888</v>
      </c>
    </row>
    <row r="58" spans="1:12" ht="41.5" x14ac:dyDescent="0.35">
      <c r="A58" s="449" t="s">
        <v>168</v>
      </c>
      <c r="B58" s="443" t="s">
        <v>884</v>
      </c>
      <c r="C58" s="450" t="s">
        <v>997</v>
      </c>
      <c r="D58" s="450" t="s">
        <v>998</v>
      </c>
      <c r="E58" s="451"/>
      <c r="F58" s="451"/>
      <c r="G58" s="444">
        <v>1</v>
      </c>
      <c r="H58" s="452"/>
      <c r="I58" s="452"/>
      <c r="J58" s="453"/>
      <c r="K58" s="453"/>
      <c r="L58" s="451" t="s">
        <v>888</v>
      </c>
    </row>
    <row r="59" spans="1:12" ht="31.5" x14ac:dyDescent="0.35">
      <c r="A59" s="449" t="s">
        <v>168</v>
      </c>
      <c r="B59" s="443" t="s">
        <v>884</v>
      </c>
      <c r="C59" s="450" t="s">
        <v>999</v>
      </c>
      <c r="D59" s="450" t="s">
        <v>1000</v>
      </c>
      <c r="E59" s="451"/>
      <c r="F59" s="451"/>
      <c r="G59" s="444">
        <v>1</v>
      </c>
      <c r="H59" s="452"/>
      <c r="I59" s="452"/>
      <c r="J59" s="453"/>
      <c r="K59" s="453"/>
      <c r="L59" s="451" t="s">
        <v>888</v>
      </c>
    </row>
    <row r="60" spans="1:12" ht="31.5" x14ac:dyDescent="0.35">
      <c r="A60" s="449" t="s">
        <v>168</v>
      </c>
      <c r="B60" s="443" t="s">
        <v>884</v>
      </c>
      <c r="C60" s="450" t="s">
        <v>1001</v>
      </c>
      <c r="D60" s="450" t="s">
        <v>1002</v>
      </c>
      <c r="E60" s="451"/>
      <c r="F60" s="451"/>
      <c r="G60" s="444">
        <v>4</v>
      </c>
      <c r="H60" s="452"/>
      <c r="I60" s="452"/>
      <c r="J60" s="453"/>
      <c r="K60" s="453"/>
      <c r="L60" s="451" t="s">
        <v>888</v>
      </c>
    </row>
    <row r="61" spans="1:12" ht="31.5" x14ac:dyDescent="0.35">
      <c r="A61" s="449" t="s">
        <v>168</v>
      </c>
      <c r="B61" s="443" t="s">
        <v>884</v>
      </c>
      <c r="C61" s="450" t="s">
        <v>1003</v>
      </c>
      <c r="D61" s="454" t="s">
        <v>1004</v>
      </c>
      <c r="E61" s="455"/>
      <c r="F61" s="455"/>
      <c r="G61" s="456">
        <v>1.1000000000000001</v>
      </c>
      <c r="H61" s="457"/>
      <c r="I61" s="457"/>
      <c r="J61" s="458"/>
      <c r="K61" s="458"/>
      <c r="L61" s="455" t="s">
        <v>888</v>
      </c>
    </row>
    <row r="62" spans="1:12" ht="31.5" x14ac:dyDescent="0.35">
      <c r="A62" s="449" t="s">
        <v>168</v>
      </c>
      <c r="B62" s="443" t="s">
        <v>884</v>
      </c>
      <c r="C62" s="450" t="s">
        <v>1005</v>
      </c>
      <c r="D62" s="454" t="s">
        <v>1006</v>
      </c>
      <c r="E62" s="451"/>
      <c r="F62" s="451"/>
      <c r="G62" s="444">
        <v>1.45</v>
      </c>
      <c r="H62" s="452"/>
      <c r="I62" s="452"/>
      <c r="J62" s="453"/>
      <c r="K62" s="453"/>
      <c r="L62" s="451" t="s">
        <v>888</v>
      </c>
    </row>
    <row r="63" spans="1:12" ht="31.5" x14ac:dyDescent="0.35">
      <c r="A63" s="449" t="s">
        <v>168</v>
      </c>
      <c r="B63" s="443" t="s">
        <v>884</v>
      </c>
      <c r="C63" s="450" t="s">
        <v>1007</v>
      </c>
      <c r="D63" s="450" t="s">
        <v>1008</v>
      </c>
      <c r="E63" s="451"/>
      <c r="F63" s="451"/>
      <c r="G63" s="444">
        <v>1.45</v>
      </c>
      <c r="H63" s="452"/>
      <c r="I63" s="452"/>
      <c r="J63" s="453"/>
      <c r="K63" s="453"/>
      <c r="L63" s="451"/>
    </row>
    <row r="64" spans="1:12" ht="31.5" x14ac:dyDescent="0.35">
      <c r="A64" s="449" t="s">
        <v>168</v>
      </c>
      <c r="B64" s="443" t="s">
        <v>884</v>
      </c>
      <c r="C64" s="450" t="s">
        <v>1009</v>
      </c>
      <c r="D64" s="450" t="s">
        <v>1010</v>
      </c>
      <c r="E64" s="451"/>
      <c r="F64" s="451"/>
      <c r="G64" s="444">
        <v>3.6</v>
      </c>
      <c r="H64" s="452"/>
      <c r="I64" s="452"/>
      <c r="J64" s="453"/>
      <c r="K64" s="453"/>
      <c r="L64" s="451"/>
    </row>
    <row r="65" spans="1:12" ht="41.5" x14ac:dyDescent="0.35">
      <c r="A65" s="449" t="s">
        <v>168</v>
      </c>
      <c r="B65" s="443" t="s">
        <v>884</v>
      </c>
      <c r="C65" s="450" t="s">
        <v>1011</v>
      </c>
      <c r="D65" s="450" t="s">
        <v>1012</v>
      </c>
      <c r="E65" s="451"/>
      <c r="F65" s="451"/>
      <c r="G65" s="444">
        <v>13</v>
      </c>
      <c r="H65" s="452"/>
      <c r="I65" s="452"/>
      <c r="J65" s="453"/>
      <c r="K65" s="453"/>
      <c r="L65" s="451" t="s">
        <v>888</v>
      </c>
    </row>
    <row r="66" spans="1:12" ht="41.5" x14ac:dyDescent="0.35">
      <c r="A66" s="449" t="s">
        <v>168</v>
      </c>
      <c r="B66" s="443" t="s">
        <v>884</v>
      </c>
      <c r="C66" s="450" t="s">
        <v>1013</v>
      </c>
      <c r="D66" s="450" t="s">
        <v>1014</v>
      </c>
      <c r="E66" s="451"/>
      <c r="F66" s="451"/>
      <c r="G66" s="444">
        <v>19.5</v>
      </c>
      <c r="H66" s="452"/>
      <c r="I66" s="452"/>
      <c r="J66" s="453"/>
      <c r="K66" s="453"/>
      <c r="L66" s="451" t="s">
        <v>888</v>
      </c>
    </row>
    <row r="67" spans="1:12" ht="31.5" x14ac:dyDescent="0.35">
      <c r="A67" s="449" t="s">
        <v>168</v>
      </c>
      <c r="B67" s="443" t="s">
        <v>884</v>
      </c>
      <c r="C67" s="450" t="s">
        <v>1015</v>
      </c>
      <c r="D67" s="450" t="s">
        <v>1016</v>
      </c>
      <c r="E67" s="451"/>
      <c r="F67" s="451"/>
      <c r="G67" s="444">
        <v>26</v>
      </c>
      <c r="H67" s="452"/>
      <c r="I67" s="452"/>
      <c r="J67" s="453"/>
      <c r="K67" s="453"/>
      <c r="L67" s="120" t="s">
        <v>888</v>
      </c>
    </row>
    <row r="68" spans="1:12" ht="31.5" x14ac:dyDescent="0.35">
      <c r="A68" s="449" t="s">
        <v>168</v>
      </c>
      <c r="B68" s="443" t="s">
        <v>884</v>
      </c>
      <c r="C68" s="443" t="s">
        <v>1017</v>
      </c>
      <c r="D68" s="443" t="s">
        <v>1018</v>
      </c>
      <c r="E68" s="120"/>
      <c r="F68" s="120"/>
      <c r="G68" s="444">
        <v>10</v>
      </c>
      <c r="H68" s="445"/>
      <c r="I68" s="445"/>
      <c r="J68" s="447"/>
      <c r="K68" s="447"/>
      <c r="L68" s="451"/>
    </row>
    <row r="69" spans="1:12" ht="31.5" x14ac:dyDescent="0.35">
      <c r="A69" s="449" t="s">
        <v>168</v>
      </c>
      <c r="B69" s="459" t="s">
        <v>884</v>
      </c>
      <c r="C69" s="459" t="s">
        <v>1019</v>
      </c>
      <c r="D69" s="459" t="s">
        <v>1020</v>
      </c>
      <c r="E69" s="460"/>
      <c r="F69" s="460"/>
      <c r="G69" s="461">
        <v>10</v>
      </c>
      <c r="H69" s="445"/>
      <c r="I69" s="445"/>
      <c r="J69" s="447"/>
      <c r="K69" s="447"/>
      <c r="L69" s="451"/>
    </row>
    <row r="70" spans="1:12" ht="31.5" x14ac:dyDescent="0.35">
      <c r="A70" s="449" t="s">
        <v>168</v>
      </c>
      <c r="B70" s="459" t="s">
        <v>884</v>
      </c>
      <c r="C70" s="459" t="s">
        <v>1021</v>
      </c>
      <c r="D70" s="459" t="s">
        <v>1022</v>
      </c>
      <c r="E70" s="460"/>
      <c r="F70" s="460"/>
      <c r="G70" s="461">
        <v>5</v>
      </c>
      <c r="H70" s="445"/>
      <c r="I70" s="445"/>
      <c r="J70" s="447"/>
      <c r="K70" s="447"/>
      <c r="L70" s="451"/>
    </row>
    <row r="71" spans="1:12" ht="31.5" x14ac:dyDescent="0.35">
      <c r="A71" s="449" t="s">
        <v>168</v>
      </c>
      <c r="B71" s="459" t="s">
        <v>884</v>
      </c>
      <c r="C71" s="459" t="s">
        <v>1023</v>
      </c>
      <c r="D71" s="459" t="s">
        <v>1024</v>
      </c>
      <c r="E71" s="460"/>
      <c r="F71" s="460"/>
      <c r="G71" s="461">
        <v>8</v>
      </c>
      <c r="H71" s="445"/>
      <c r="I71" s="445"/>
      <c r="J71" s="447"/>
      <c r="K71" s="447"/>
      <c r="L71" s="451"/>
    </row>
    <row r="72" spans="1:12" ht="41.5" x14ac:dyDescent="0.35">
      <c r="A72" s="449" t="s">
        <v>168</v>
      </c>
      <c r="B72" s="443" t="s">
        <v>884</v>
      </c>
      <c r="C72" s="443" t="s">
        <v>1025</v>
      </c>
      <c r="D72" s="443" t="s">
        <v>1026</v>
      </c>
      <c r="E72" s="120"/>
      <c r="F72" s="120"/>
      <c r="G72" s="444">
        <v>4</v>
      </c>
      <c r="H72" s="445"/>
      <c r="I72" s="445"/>
      <c r="J72" s="447"/>
      <c r="K72" s="447"/>
      <c r="L72" s="451"/>
    </row>
    <row r="73" spans="1:12" ht="41.5" x14ac:dyDescent="0.35">
      <c r="A73" s="449" t="s">
        <v>168</v>
      </c>
      <c r="B73" s="443" t="s">
        <v>884</v>
      </c>
      <c r="C73" s="443" t="s">
        <v>1027</v>
      </c>
      <c r="D73" s="443" t="s">
        <v>1028</v>
      </c>
      <c r="E73" s="120"/>
      <c r="F73" s="120"/>
      <c r="G73" s="444">
        <v>4</v>
      </c>
      <c r="H73" s="445"/>
      <c r="I73" s="445"/>
      <c r="J73" s="447"/>
      <c r="K73" s="447"/>
      <c r="L73" s="451"/>
    </row>
    <row r="74" spans="1:12" ht="41.5" x14ac:dyDescent="0.35">
      <c r="A74" s="449" t="s">
        <v>168</v>
      </c>
      <c r="B74" s="443" t="s">
        <v>884</v>
      </c>
      <c r="C74" s="443" t="s">
        <v>1029</v>
      </c>
      <c r="D74" s="443" t="s">
        <v>1030</v>
      </c>
      <c r="E74" s="120"/>
      <c r="F74" s="120"/>
      <c r="G74" s="444">
        <v>2</v>
      </c>
      <c r="H74" s="445"/>
      <c r="I74" s="445"/>
      <c r="J74" s="447"/>
      <c r="K74" s="447"/>
      <c r="L74" s="451"/>
    </row>
    <row r="75" spans="1:12" ht="41.5" x14ac:dyDescent="0.35">
      <c r="A75" s="449" t="s">
        <v>168</v>
      </c>
      <c r="B75" s="443" t="s">
        <v>884</v>
      </c>
      <c r="C75" s="443" t="s">
        <v>1031</v>
      </c>
      <c r="D75" s="443" t="s">
        <v>1032</v>
      </c>
      <c r="E75" s="120"/>
      <c r="F75" s="120"/>
      <c r="G75" s="444">
        <v>2</v>
      </c>
      <c r="H75" s="445"/>
      <c r="I75" s="445"/>
      <c r="J75" s="447"/>
      <c r="K75" s="447"/>
      <c r="L75" s="451"/>
    </row>
    <row r="76" spans="1:12" ht="31.5" x14ac:dyDescent="0.35">
      <c r="A76" s="449" t="s">
        <v>168</v>
      </c>
      <c r="B76" s="443" t="s">
        <v>884</v>
      </c>
      <c r="C76" s="443" t="s">
        <v>1033</v>
      </c>
      <c r="D76" s="443" t="s">
        <v>1034</v>
      </c>
      <c r="E76" s="120"/>
      <c r="F76" s="120"/>
      <c r="G76" s="444">
        <v>7</v>
      </c>
      <c r="H76" s="445"/>
      <c r="I76" s="445"/>
      <c r="J76" s="447"/>
      <c r="K76" s="447"/>
      <c r="L76" s="451"/>
    </row>
    <row r="77" spans="1:12" ht="31.5" x14ac:dyDescent="0.35">
      <c r="A77" s="449" t="s">
        <v>168</v>
      </c>
      <c r="B77" s="443" t="s">
        <v>884</v>
      </c>
      <c r="C77" s="450" t="s">
        <v>939</v>
      </c>
      <c r="D77" s="450" t="s">
        <v>1035</v>
      </c>
      <c r="E77" s="451"/>
      <c r="F77" s="451"/>
      <c r="G77" s="444">
        <v>6</v>
      </c>
      <c r="H77" s="452"/>
      <c r="I77" s="452"/>
      <c r="J77" s="453"/>
      <c r="K77" s="453"/>
      <c r="L77" s="451" t="s">
        <v>888</v>
      </c>
    </row>
    <row r="78" spans="1:12" ht="31.5" x14ac:dyDescent="0.35">
      <c r="A78" s="449" t="s">
        <v>168</v>
      </c>
      <c r="B78" s="443" t="s">
        <v>884</v>
      </c>
      <c r="C78" s="450" t="s">
        <v>1036</v>
      </c>
      <c r="D78" s="450" t="s">
        <v>1037</v>
      </c>
      <c r="E78" s="451"/>
      <c r="F78" s="451"/>
      <c r="G78" s="444">
        <v>6</v>
      </c>
      <c r="H78" s="452"/>
      <c r="I78" s="452"/>
      <c r="J78" s="453"/>
      <c r="K78" s="453"/>
      <c r="L78" s="451" t="s">
        <v>888</v>
      </c>
    </row>
    <row r="79" spans="1:12" ht="41.5" x14ac:dyDescent="0.35">
      <c r="A79" s="449" t="s">
        <v>168</v>
      </c>
      <c r="B79" s="443" t="s">
        <v>884</v>
      </c>
      <c r="C79" s="450" t="s">
        <v>1038</v>
      </c>
      <c r="D79" s="450" t="s">
        <v>1039</v>
      </c>
      <c r="E79" s="451"/>
      <c r="F79" s="451"/>
      <c r="G79" s="444">
        <v>1.2</v>
      </c>
      <c r="H79" s="452"/>
      <c r="I79" s="452"/>
      <c r="J79" s="453"/>
      <c r="K79" s="453"/>
      <c r="L79" s="451" t="s">
        <v>888</v>
      </c>
    </row>
    <row r="80" spans="1:12" ht="31.5" x14ac:dyDescent="0.35">
      <c r="A80" s="449" t="s">
        <v>168</v>
      </c>
      <c r="B80" s="443" t="s">
        <v>884</v>
      </c>
      <c r="C80" s="450" t="s">
        <v>1040</v>
      </c>
      <c r="D80" s="450" t="s">
        <v>1041</v>
      </c>
      <c r="E80" s="451"/>
      <c r="F80" s="451"/>
      <c r="G80" s="444">
        <v>1.2</v>
      </c>
      <c r="H80" s="452"/>
      <c r="I80" s="452"/>
      <c r="J80" s="453"/>
      <c r="K80" s="453"/>
      <c r="L80" s="451" t="s">
        <v>888</v>
      </c>
    </row>
    <row r="81" spans="1:12" ht="31.5" x14ac:dyDescent="0.35">
      <c r="A81" s="449" t="s">
        <v>168</v>
      </c>
      <c r="B81" s="443" t="s">
        <v>884</v>
      </c>
      <c r="C81" s="450" t="s">
        <v>1042</v>
      </c>
      <c r="D81" s="450" t="s">
        <v>1043</v>
      </c>
      <c r="E81" s="451"/>
      <c r="F81" s="451"/>
      <c r="G81" s="444">
        <v>4.8</v>
      </c>
      <c r="H81" s="452"/>
      <c r="I81" s="452"/>
      <c r="J81" s="453"/>
      <c r="K81" s="453"/>
      <c r="L81" s="451" t="s">
        <v>888</v>
      </c>
    </row>
    <row r="82" spans="1:12" ht="31.5" x14ac:dyDescent="0.35">
      <c r="A82" s="449" t="s">
        <v>168</v>
      </c>
      <c r="B82" s="443" t="s">
        <v>884</v>
      </c>
      <c r="C82" s="450" t="s">
        <v>1044</v>
      </c>
      <c r="D82" s="454" t="s">
        <v>1045</v>
      </c>
      <c r="E82" s="455"/>
      <c r="F82" s="455"/>
      <c r="G82" s="456">
        <v>1.32</v>
      </c>
      <c r="H82" s="457"/>
      <c r="I82" s="457"/>
      <c r="J82" s="458"/>
      <c r="K82" s="458"/>
      <c r="L82" s="455" t="s">
        <v>888</v>
      </c>
    </row>
    <row r="83" spans="1:12" ht="31.5" x14ac:dyDescent="0.35">
      <c r="A83" s="449" t="s">
        <v>168</v>
      </c>
      <c r="B83" s="443" t="s">
        <v>884</v>
      </c>
      <c r="C83" s="450" t="s">
        <v>1046</v>
      </c>
      <c r="D83" s="454" t="s">
        <v>1047</v>
      </c>
      <c r="E83" s="451"/>
      <c r="F83" s="451"/>
      <c r="G83" s="444">
        <v>1.74</v>
      </c>
      <c r="H83" s="452"/>
      <c r="I83" s="452"/>
      <c r="J83" s="453"/>
      <c r="K83" s="453"/>
      <c r="L83" s="451" t="s">
        <v>888</v>
      </c>
    </row>
    <row r="84" spans="1:12" ht="31.5" x14ac:dyDescent="0.35">
      <c r="A84" s="449" t="s">
        <v>168</v>
      </c>
      <c r="B84" s="443" t="s">
        <v>884</v>
      </c>
      <c r="C84" s="450" t="s">
        <v>1048</v>
      </c>
      <c r="D84" s="450" t="s">
        <v>1049</v>
      </c>
      <c r="E84" s="451"/>
      <c r="F84" s="451"/>
      <c r="G84" s="444">
        <v>1.74</v>
      </c>
      <c r="H84" s="452"/>
      <c r="I84" s="452"/>
      <c r="J84" s="453"/>
      <c r="K84" s="453"/>
      <c r="L84" s="451"/>
    </row>
    <row r="85" spans="1:12" ht="31.5" x14ac:dyDescent="0.35">
      <c r="A85" s="449" t="s">
        <v>168</v>
      </c>
      <c r="B85" s="443" t="s">
        <v>884</v>
      </c>
      <c r="C85" s="450" t="s">
        <v>1050</v>
      </c>
      <c r="D85" s="450" t="s">
        <v>1051</v>
      </c>
      <c r="E85" s="451"/>
      <c r="F85" s="451"/>
      <c r="G85" s="444">
        <v>4.32</v>
      </c>
      <c r="H85" s="452"/>
      <c r="I85" s="452"/>
      <c r="J85" s="453"/>
      <c r="K85" s="453"/>
      <c r="L85" s="451"/>
    </row>
    <row r="86" spans="1:12" ht="41.5" x14ac:dyDescent="0.35">
      <c r="A86" s="449" t="s">
        <v>168</v>
      </c>
      <c r="B86" s="443" t="s">
        <v>884</v>
      </c>
      <c r="C86" s="450" t="s">
        <v>1052</v>
      </c>
      <c r="D86" s="450" t="s">
        <v>1053</v>
      </c>
      <c r="E86" s="451"/>
      <c r="F86" s="451"/>
      <c r="G86" s="444">
        <v>15.6</v>
      </c>
      <c r="H86" s="452"/>
      <c r="I86" s="452"/>
      <c r="J86" s="453"/>
      <c r="K86" s="453"/>
      <c r="L86" s="451" t="s">
        <v>888</v>
      </c>
    </row>
    <row r="87" spans="1:12" ht="41.5" x14ac:dyDescent="0.35">
      <c r="A87" s="449" t="s">
        <v>168</v>
      </c>
      <c r="B87" s="443" t="s">
        <v>884</v>
      </c>
      <c r="C87" s="450" t="s">
        <v>1054</v>
      </c>
      <c r="D87" s="450" t="s">
        <v>1055</v>
      </c>
      <c r="E87" s="451"/>
      <c r="F87" s="451"/>
      <c r="G87" s="444">
        <v>23.4</v>
      </c>
      <c r="H87" s="452"/>
      <c r="I87" s="452"/>
      <c r="J87" s="453"/>
      <c r="K87" s="453"/>
      <c r="L87" s="451" t="s">
        <v>888</v>
      </c>
    </row>
    <row r="88" spans="1:12" ht="31.5" x14ac:dyDescent="0.35">
      <c r="A88" s="449" t="s">
        <v>168</v>
      </c>
      <c r="B88" s="443" t="s">
        <v>884</v>
      </c>
      <c r="C88" s="450" t="s">
        <v>1056</v>
      </c>
      <c r="D88" s="450" t="s">
        <v>1057</v>
      </c>
      <c r="E88" s="451"/>
      <c r="F88" s="451"/>
      <c r="G88" s="444">
        <v>31.2</v>
      </c>
      <c r="H88" s="452"/>
      <c r="I88" s="452"/>
      <c r="J88" s="453"/>
      <c r="K88" s="453"/>
      <c r="L88" s="120" t="s">
        <v>888</v>
      </c>
    </row>
    <row r="89" spans="1:12" ht="31.5" x14ac:dyDescent="0.35">
      <c r="A89" s="449" t="s">
        <v>168</v>
      </c>
      <c r="B89" s="443" t="s">
        <v>884</v>
      </c>
      <c r="C89" s="443" t="s">
        <v>1058</v>
      </c>
      <c r="D89" s="443" t="s">
        <v>1059</v>
      </c>
      <c r="E89" s="120"/>
      <c r="F89" s="120"/>
      <c r="G89" s="444">
        <v>12</v>
      </c>
      <c r="H89" s="445"/>
      <c r="I89" s="445"/>
      <c r="J89" s="447"/>
      <c r="K89" s="447"/>
      <c r="L89" s="451"/>
    </row>
    <row r="90" spans="1:12" ht="31.5" x14ac:dyDescent="0.35">
      <c r="A90" s="449" t="s">
        <v>168</v>
      </c>
      <c r="B90" s="459" t="s">
        <v>884</v>
      </c>
      <c r="C90" s="459" t="s">
        <v>1060</v>
      </c>
      <c r="D90" s="459" t="s">
        <v>1061</v>
      </c>
      <c r="E90" s="460"/>
      <c r="F90" s="460"/>
      <c r="G90" s="461">
        <v>12</v>
      </c>
      <c r="H90" s="445"/>
      <c r="I90" s="445"/>
      <c r="J90" s="447"/>
      <c r="K90" s="447"/>
      <c r="L90" s="451"/>
    </row>
    <row r="91" spans="1:12" ht="31.5" x14ac:dyDescent="0.35">
      <c r="A91" s="449" t="s">
        <v>168</v>
      </c>
      <c r="B91" s="459" t="s">
        <v>884</v>
      </c>
      <c r="C91" s="459" t="s">
        <v>1062</v>
      </c>
      <c r="D91" s="459" t="s">
        <v>1063</v>
      </c>
      <c r="E91" s="460"/>
      <c r="F91" s="460"/>
      <c r="G91" s="461">
        <v>6</v>
      </c>
      <c r="H91" s="445"/>
      <c r="I91" s="445"/>
      <c r="J91" s="447"/>
      <c r="K91" s="447"/>
      <c r="L91" s="451"/>
    </row>
    <row r="92" spans="1:12" ht="31.5" x14ac:dyDescent="0.35">
      <c r="A92" s="449" t="s">
        <v>168</v>
      </c>
      <c r="B92" s="459" t="s">
        <v>884</v>
      </c>
      <c r="C92" s="459" t="s">
        <v>1064</v>
      </c>
      <c r="D92" s="459" t="s">
        <v>1065</v>
      </c>
      <c r="E92" s="460"/>
      <c r="F92" s="460"/>
      <c r="G92" s="461">
        <v>9.6</v>
      </c>
      <c r="H92" s="445"/>
      <c r="I92" s="445"/>
      <c r="J92" s="447"/>
      <c r="K92" s="447"/>
      <c r="L92" s="451"/>
    </row>
    <row r="93" spans="1:12" ht="41.5" x14ac:dyDescent="0.35">
      <c r="A93" s="449" t="s">
        <v>168</v>
      </c>
      <c r="B93" s="443" t="s">
        <v>884</v>
      </c>
      <c r="C93" s="443" t="s">
        <v>1066</v>
      </c>
      <c r="D93" s="443" t="s">
        <v>1067</v>
      </c>
      <c r="E93" s="120"/>
      <c r="F93" s="120"/>
      <c r="G93" s="444">
        <v>4.8</v>
      </c>
      <c r="H93" s="445"/>
      <c r="I93" s="445"/>
      <c r="J93" s="447"/>
      <c r="K93" s="447"/>
      <c r="L93" s="451"/>
    </row>
    <row r="94" spans="1:12" ht="41.5" x14ac:dyDescent="0.35">
      <c r="A94" s="449" t="s">
        <v>168</v>
      </c>
      <c r="B94" s="443" t="s">
        <v>884</v>
      </c>
      <c r="C94" s="443" t="s">
        <v>1068</v>
      </c>
      <c r="D94" s="443" t="s">
        <v>1069</v>
      </c>
      <c r="E94" s="120"/>
      <c r="F94" s="120"/>
      <c r="G94" s="444">
        <v>4.8</v>
      </c>
      <c r="H94" s="445"/>
      <c r="I94" s="445"/>
      <c r="J94" s="447"/>
      <c r="K94" s="447"/>
      <c r="L94" s="451"/>
    </row>
    <row r="95" spans="1:12" ht="41.5" x14ac:dyDescent="0.35">
      <c r="A95" s="449" t="s">
        <v>168</v>
      </c>
      <c r="B95" s="443" t="s">
        <v>884</v>
      </c>
      <c r="C95" s="443" t="s">
        <v>1070</v>
      </c>
      <c r="D95" s="443" t="s">
        <v>1071</v>
      </c>
      <c r="E95" s="120"/>
      <c r="F95" s="120"/>
      <c r="G95" s="444">
        <v>2.4</v>
      </c>
      <c r="H95" s="445"/>
      <c r="I95" s="445"/>
      <c r="J95" s="447"/>
      <c r="K95" s="447"/>
      <c r="L95" s="451"/>
    </row>
    <row r="96" spans="1:12" ht="41.5" x14ac:dyDescent="0.35">
      <c r="A96" s="449" t="s">
        <v>168</v>
      </c>
      <c r="B96" s="443" t="s">
        <v>884</v>
      </c>
      <c r="C96" s="443" t="s">
        <v>1072</v>
      </c>
      <c r="D96" s="443" t="s">
        <v>1073</v>
      </c>
      <c r="E96" s="120"/>
      <c r="F96" s="120"/>
      <c r="G96" s="444">
        <v>2.4</v>
      </c>
      <c r="H96" s="445"/>
      <c r="I96" s="445"/>
      <c r="J96" s="447"/>
      <c r="K96" s="447"/>
      <c r="L96" s="451"/>
    </row>
    <row r="97" spans="1:12" ht="31.5" x14ac:dyDescent="0.35">
      <c r="A97" s="449" t="s">
        <v>168</v>
      </c>
      <c r="B97" s="443" t="s">
        <v>884</v>
      </c>
      <c r="C97" s="443" t="s">
        <v>1074</v>
      </c>
      <c r="D97" s="443" t="s">
        <v>1075</v>
      </c>
      <c r="E97" s="120"/>
      <c r="F97" s="120"/>
      <c r="G97" s="444">
        <v>8.4</v>
      </c>
      <c r="H97" s="445"/>
      <c r="I97" s="445"/>
      <c r="J97" s="447"/>
      <c r="K97" s="447"/>
      <c r="L97" s="451"/>
    </row>
    <row r="98" spans="1:12" ht="21.5" x14ac:dyDescent="0.35">
      <c r="A98" s="449" t="s">
        <v>168</v>
      </c>
      <c r="B98" s="443" t="s">
        <v>884</v>
      </c>
      <c r="C98" s="443" t="s">
        <v>1076</v>
      </c>
      <c r="D98" s="462" t="s">
        <v>1077</v>
      </c>
      <c r="E98" s="120"/>
      <c r="F98" s="120"/>
      <c r="G98" s="448" t="s">
        <v>1078</v>
      </c>
      <c r="H98" s="445"/>
      <c r="I98" s="445"/>
      <c r="J98" s="447"/>
      <c r="K98" s="447"/>
      <c r="L98" s="463"/>
    </row>
    <row r="99" spans="1:12" ht="21.5" x14ac:dyDescent="0.35">
      <c r="A99" s="449" t="s">
        <v>168</v>
      </c>
      <c r="B99" s="443" t="s">
        <v>884</v>
      </c>
      <c r="C99" s="443" t="s">
        <v>1079</v>
      </c>
      <c r="D99" s="462" t="s">
        <v>1077</v>
      </c>
      <c r="E99" s="120"/>
      <c r="F99" s="120"/>
      <c r="G99" s="448" t="s">
        <v>1078</v>
      </c>
      <c r="H99" s="445"/>
      <c r="I99" s="445"/>
      <c r="J99" s="447"/>
      <c r="K99" s="447"/>
      <c r="L99" s="120" t="s">
        <v>1078</v>
      </c>
    </row>
    <row r="100" spans="1:12" ht="15" thickBot="1" x14ac:dyDescent="0.4"/>
    <row r="101" spans="1:12" ht="15" thickBot="1" x14ac:dyDescent="0.4">
      <c r="A101" s="407" t="s">
        <v>1</v>
      </c>
      <c r="B101" s="680" t="s">
        <v>34</v>
      </c>
      <c r="C101" s="681"/>
      <c r="D101" s="681"/>
      <c r="E101" s="681"/>
      <c r="F101" s="681"/>
      <c r="G101" s="681"/>
      <c r="H101" s="682"/>
    </row>
    <row r="102" spans="1:12" ht="43" x14ac:dyDescent="0.35">
      <c r="A102" s="3" t="s">
        <v>2</v>
      </c>
      <c r="B102" s="4" t="s">
        <v>3</v>
      </c>
      <c r="C102" s="5" t="s">
        <v>4</v>
      </c>
      <c r="D102" s="5" t="s">
        <v>5</v>
      </c>
      <c r="E102" s="5" t="s">
        <v>6</v>
      </c>
      <c r="F102" s="5" t="s">
        <v>159</v>
      </c>
      <c r="G102" s="5" t="s">
        <v>160</v>
      </c>
      <c r="H102" s="5" t="s">
        <v>161</v>
      </c>
      <c r="I102" s="5" t="s">
        <v>162</v>
      </c>
      <c r="J102" s="4" t="s">
        <v>14</v>
      </c>
      <c r="K102" s="4" t="s">
        <v>15</v>
      </c>
      <c r="L102" s="39" t="s">
        <v>16</v>
      </c>
    </row>
    <row r="103" spans="1:12" ht="26.5" x14ac:dyDescent="0.35">
      <c r="A103" s="19" t="s">
        <v>163</v>
      </c>
      <c r="B103" s="24" t="s">
        <v>36</v>
      </c>
      <c r="C103" s="21" t="s">
        <v>169</v>
      </c>
      <c r="D103" s="21" t="s">
        <v>170</v>
      </c>
      <c r="E103" s="21" t="s">
        <v>171</v>
      </c>
      <c r="F103" s="21">
        <v>64</v>
      </c>
      <c r="G103" s="22">
        <v>531.48</v>
      </c>
      <c r="H103" s="22">
        <v>531.48</v>
      </c>
      <c r="I103" s="22">
        <v>531.48</v>
      </c>
      <c r="J103" s="23">
        <v>0.25</v>
      </c>
      <c r="K103" s="23" t="s">
        <v>172</v>
      </c>
      <c r="L103" s="24">
        <v>28</v>
      </c>
    </row>
    <row r="104" spans="1:12" ht="26.5" x14ac:dyDescent="0.35">
      <c r="A104" s="19" t="s">
        <v>163</v>
      </c>
      <c r="B104" s="24" t="s">
        <v>36</v>
      </c>
      <c r="C104" s="21" t="s">
        <v>173</v>
      </c>
      <c r="D104" s="21" t="s">
        <v>174</v>
      </c>
      <c r="E104" s="21" t="s">
        <v>171</v>
      </c>
      <c r="F104" s="21">
        <v>96</v>
      </c>
      <c r="G104" s="22">
        <v>632</v>
      </c>
      <c r="H104" s="22">
        <v>632</v>
      </c>
      <c r="I104" s="22">
        <v>632</v>
      </c>
      <c r="J104" s="23">
        <v>0.25</v>
      </c>
      <c r="K104" s="23" t="s">
        <v>172</v>
      </c>
      <c r="L104" s="24">
        <v>28</v>
      </c>
    </row>
    <row r="105" spans="1:12" ht="26.5" x14ac:dyDescent="0.35">
      <c r="A105" s="19" t="s">
        <v>163</v>
      </c>
      <c r="B105" s="24" t="s">
        <v>36</v>
      </c>
      <c r="C105" s="21" t="s">
        <v>175</v>
      </c>
      <c r="D105" s="21" t="s">
        <v>176</v>
      </c>
      <c r="E105" s="21" t="s">
        <v>171</v>
      </c>
      <c r="F105" s="21">
        <v>64</v>
      </c>
      <c r="G105" s="22">
        <v>716.06</v>
      </c>
      <c r="H105" s="22">
        <v>716.06</v>
      </c>
      <c r="I105" s="22">
        <v>716.06</v>
      </c>
      <c r="J105" s="23">
        <v>0.25</v>
      </c>
      <c r="K105" s="23" t="s">
        <v>172</v>
      </c>
      <c r="L105" s="24">
        <v>28</v>
      </c>
    </row>
    <row r="106" spans="1:12" ht="26.5" x14ac:dyDescent="0.35">
      <c r="A106" s="19" t="s">
        <v>163</v>
      </c>
      <c r="B106" s="24" t="s">
        <v>36</v>
      </c>
      <c r="C106" s="21" t="s">
        <v>320</v>
      </c>
      <c r="D106" s="21" t="s">
        <v>321</v>
      </c>
      <c r="E106" s="21" t="s">
        <v>171</v>
      </c>
      <c r="F106" s="21">
        <v>96</v>
      </c>
      <c r="G106" s="22">
        <v>1137.1199999999999</v>
      </c>
      <c r="H106" s="22">
        <v>1137.1199999999999</v>
      </c>
      <c r="I106" s="22">
        <v>1137.1199999999999</v>
      </c>
      <c r="J106" s="23">
        <v>0.25</v>
      </c>
      <c r="K106" s="23" t="s">
        <v>172</v>
      </c>
      <c r="L106" s="24">
        <v>28</v>
      </c>
    </row>
    <row r="107" spans="1:12" ht="26" x14ac:dyDescent="0.35">
      <c r="A107" s="84" t="s">
        <v>27</v>
      </c>
      <c r="B107" s="24"/>
      <c r="C107" s="131" t="s">
        <v>322</v>
      </c>
      <c r="D107" s="21"/>
      <c r="E107" s="21"/>
      <c r="F107" s="21"/>
      <c r="G107" s="22"/>
      <c r="H107" s="22"/>
      <c r="I107" s="22"/>
      <c r="J107" s="23"/>
      <c r="K107" s="23"/>
      <c r="L107" s="24"/>
    </row>
    <row r="108" spans="1:12" ht="26" x14ac:dyDescent="0.35">
      <c r="A108" s="84" t="s">
        <v>164</v>
      </c>
      <c r="B108" s="24"/>
      <c r="C108" s="21" t="s">
        <v>323</v>
      </c>
      <c r="D108" s="21"/>
      <c r="E108" s="21"/>
      <c r="F108" s="21"/>
      <c r="G108" s="22"/>
      <c r="H108" s="22"/>
      <c r="I108" s="22"/>
      <c r="J108" s="23"/>
      <c r="K108" s="23"/>
      <c r="L108" s="24"/>
    </row>
    <row r="109" spans="1:12" ht="26" x14ac:dyDescent="0.35">
      <c r="A109" s="84" t="s">
        <v>165</v>
      </c>
      <c r="B109" s="24"/>
      <c r="C109" s="21" t="s">
        <v>22</v>
      </c>
      <c r="D109" s="21"/>
      <c r="E109" s="21"/>
      <c r="F109" s="21"/>
      <c r="G109" s="22"/>
      <c r="H109" s="22"/>
      <c r="I109" s="22"/>
      <c r="J109" s="23"/>
      <c r="K109" s="23"/>
      <c r="L109" s="24"/>
    </row>
    <row r="110" spans="1:12" x14ac:dyDescent="0.35">
      <c r="A110" s="84" t="s">
        <v>166</v>
      </c>
      <c r="B110" s="24"/>
      <c r="C110" s="21"/>
      <c r="D110" s="21"/>
      <c r="E110" s="21"/>
      <c r="F110" s="21"/>
      <c r="G110" s="22"/>
      <c r="H110" s="22"/>
      <c r="I110" s="22"/>
      <c r="J110" s="23"/>
      <c r="K110" s="23"/>
      <c r="L110" s="24"/>
    </row>
    <row r="111" spans="1:12" ht="21.5" x14ac:dyDescent="0.35">
      <c r="A111" s="84" t="s">
        <v>97</v>
      </c>
      <c r="B111" s="24"/>
      <c r="C111" s="24" t="s">
        <v>324</v>
      </c>
      <c r="D111" s="20"/>
      <c r="E111" s="20"/>
      <c r="F111" s="20"/>
      <c r="G111" s="22"/>
      <c r="H111" s="22"/>
      <c r="I111" s="22"/>
      <c r="J111" s="23"/>
      <c r="K111" s="23"/>
      <c r="L111" s="24"/>
    </row>
    <row r="112" spans="1:12" ht="26" x14ac:dyDescent="0.35">
      <c r="A112" s="84" t="s">
        <v>167</v>
      </c>
      <c r="B112" s="24"/>
      <c r="C112" s="24" t="s">
        <v>324</v>
      </c>
      <c r="D112" s="20"/>
      <c r="E112" s="20"/>
      <c r="F112" s="20"/>
      <c r="G112" s="22"/>
      <c r="H112" s="22"/>
      <c r="I112" s="22"/>
      <c r="J112" s="23"/>
      <c r="K112" s="23"/>
      <c r="L112" s="24"/>
    </row>
    <row r="113" spans="1:12" ht="15" thickBot="1" x14ac:dyDescent="0.4">
      <c r="A113" s="104" t="s">
        <v>168</v>
      </c>
      <c r="B113" s="24"/>
      <c r="C113" s="20"/>
      <c r="D113" s="20"/>
      <c r="E113" s="20"/>
      <c r="F113" s="20"/>
      <c r="G113" s="22"/>
      <c r="H113" s="22"/>
      <c r="I113" s="22"/>
      <c r="J113" s="23"/>
      <c r="K113" s="23"/>
      <c r="L113" s="24"/>
    </row>
    <row r="114" spans="1:12" ht="15" thickBot="1" x14ac:dyDescent="0.4">
      <c r="A114" s="132"/>
      <c r="B114" s="32"/>
      <c r="C114" s="32"/>
      <c r="D114" s="32"/>
      <c r="E114" s="32"/>
      <c r="F114" s="32"/>
      <c r="G114" s="133"/>
      <c r="H114" s="133"/>
      <c r="I114" s="133"/>
      <c r="J114" s="134"/>
      <c r="K114" s="134"/>
      <c r="L114" s="32"/>
    </row>
    <row r="115" spans="1:12" ht="15" thickBot="1" x14ac:dyDescent="0.4">
      <c r="A115" s="406" t="s">
        <v>1</v>
      </c>
      <c r="B115" s="610" t="s">
        <v>329</v>
      </c>
      <c r="C115" s="611"/>
      <c r="D115" s="611"/>
      <c r="E115" s="611"/>
      <c r="F115" s="611"/>
      <c r="G115" s="611"/>
      <c r="H115" s="611"/>
      <c r="I115" s="611"/>
      <c r="J115" s="611"/>
      <c r="K115" s="611"/>
      <c r="L115" s="612"/>
    </row>
    <row r="116" spans="1:12" ht="43" x14ac:dyDescent="0.35">
      <c r="A116" s="3" t="s">
        <v>2</v>
      </c>
      <c r="B116" s="4" t="s">
        <v>3</v>
      </c>
      <c r="C116" s="5" t="s">
        <v>4</v>
      </c>
      <c r="D116" s="5" t="s">
        <v>5</v>
      </c>
      <c r="E116" s="5" t="s">
        <v>6</v>
      </c>
      <c r="F116" s="5" t="s">
        <v>159</v>
      </c>
      <c r="G116" s="5" t="s">
        <v>160</v>
      </c>
      <c r="H116" s="5" t="s">
        <v>161</v>
      </c>
      <c r="I116" s="5" t="s">
        <v>162</v>
      </c>
      <c r="J116" s="4" t="s">
        <v>14</v>
      </c>
      <c r="K116" s="4" t="s">
        <v>15</v>
      </c>
      <c r="L116" s="39" t="s">
        <v>16</v>
      </c>
    </row>
    <row r="117" spans="1:12" ht="31.5" x14ac:dyDescent="0.35">
      <c r="A117" s="19" t="s">
        <v>163</v>
      </c>
      <c r="B117" s="24" t="s">
        <v>330</v>
      </c>
      <c r="C117" s="21" t="s">
        <v>331</v>
      </c>
      <c r="D117" s="21" t="s">
        <v>332</v>
      </c>
      <c r="E117" s="20" t="s">
        <v>333</v>
      </c>
      <c r="F117" s="21" t="s">
        <v>334</v>
      </c>
      <c r="G117" s="22">
        <v>1045</v>
      </c>
      <c r="H117" s="22">
        <v>985</v>
      </c>
      <c r="I117" s="22">
        <v>925</v>
      </c>
      <c r="J117" s="23">
        <v>0.96</v>
      </c>
      <c r="K117" s="23">
        <v>0.96</v>
      </c>
      <c r="L117" s="24" t="s">
        <v>335</v>
      </c>
    </row>
    <row r="118" spans="1:12" ht="31.5" x14ac:dyDescent="0.35">
      <c r="A118" s="19" t="s">
        <v>163</v>
      </c>
      <c r="B118" s="24" t="s">
        <v>330</v>
      </c>
      <c r="C118" s="21" t="s">
        <v>336</v>
      </c>
      <c r="D118" s="21" t="s">
        <v>337</v>
      </c>
      <c r="E118" s="20" t="s">
        <v>333</v>
      </c>
      <c r="F118" s="21" t="s">
        <v>334</v>
      </c>
      <c r="G118" s="22">
        <v>1115</v>
      </c>
      <c r="H118" s="22">
        <v>1051</v>
      </c>
      <c r="I118" s="22">
        <v>988</v>
      </c>
      <c r="J118" s="23">
        <v>0.96</v>
      </c>
      <c r="K118" s="23">
        <v>0.96</v>
      </c>
      <c r="L118" s="24" t="s">
        <v>335</v>
      </c>
    </row>
    <row r="119" spans="1:12" ht="31.5" x14ac:dyDescent="0.35">
      <c r="A119" s="19" t="s">
        <v>163</v>
      </c>
      <c r="B119" s="24" t="s">
        <v>330</v>
      </c>
      <c r="C119" s="21" t="s">
        <v>338</v>
      </c>
      <c r="D119" s="21" t="s">
        <v>339</v>
      </c>
      <c r="E119" s="20" t="s">
        <v>333</v>
      </c>
      <c r="F119" s="21" t="s">
        <v>334</v>
      </c>
      <c r="G119" s="22">
        <v>1155</v>
      </c>
      <c r="H119" s="22">
        <v>1097</v>
      </c>
      <c r="I119" s="22">
        <v>1042</v>
      </c>
      <c r="J119" s="23">
        <v>0.96</v>
      </c>
      <c r="K119" s="23">
        <v>0.96</v>
      </c>
      <c r="L119" s="24" t="s">
        <v>335</v>
      </c>
    </row>
    <row r="120" spans="1:12" ht="26" x14ac:dyDescent="0.35">
      <c r="A120" s="84" t="s">
        <v>27</v>
      </c>
      <c r="B120" s="24"/>
      <c r="C120" s="21"/>
      <c r="D120" s="21"/>
      <c r="E120" s="21"/>
      <c r="F120" s="21"/>
      <c r="G120" s="22"/>
      <c r="H120" s="22"/>
      <c r="I120" s="22"/>
      <c r="J120" s="23"/>
      <c r="K120" s="23"/>
      <c r="L120" s="24"/>
    </row>
    <row r="121" spans="1:12" ht="31.5" x14ac:dyDescent="0.35">
      <c r="A121" s="84" t="s">
        <v>164</v>
      </c>
      <c r="B121" s="24" t="s">
        <v>330</v>
      </c>
      <c r="C121" s="24" t="s">
        <v>223</v>
      </c>
      <c r="D121" s="21" t="s">
        <v>223</v>
      </c>
      <c r="E121" s="21"/>
      <c r="F121" s="21"/>
      <c r="G121" s="24" t="s">
        <v>340</v>
      </c>
      <c r="H121" s="24" t="s">
        <v>340</v>
      </c>
      <c r="I121" s="24" t="s">
        <v>340</v>
      </c>
      <c r="J121" s="24">
        <v>96</v>
      </c>
      <c r="K121" s="24">
        <v>96</v>
      </c>
      <c r="L121" s="24" t="s">
        <v>335</v>
      </c>
    </row>
    <row r="122" spans="1:12" ht="26" x14ac:dyDescent="0.35">
      <c r="A122" s="84" t="s">
        <v>165</v>
      </c>
      <c r="B122" s="24"/>
      <c r="C122" s="21"/>
      <c r="D122" s="21"/>
      <c r="E122" s="21"/>
      <c r="F122" s="21"/>
      <c r="G122" s="22"/>
      <c r="H122" s="22"/>
      <c r="I122" s="22"/>
      <c r="J122" s="23"/>
      <c r="K122" s="23"/>
      <c r="L122" s="24"/>
    </row>
    <row r="123" spans="1:12" ht="31.5" x14ac:dyDescent="0.35">
      <c r="A123" s="84" t="s">
        <v>166</v>
      </c>
      <c r="B123" s="24" t="s">
        <v>330</v>
      </c>
      <c r="C123" s="24" t="s">
        <v>341</v>
      </c>
      <c r="D123" s="24" t="s">
        <v>341</v>
      </c>
      <c r="E123" s="20" t="s">
        <v>333</v>
      </c>
      <c r="F123" s="20" t="s">
        <v>342</v>
      </c>
      <c r="G123" s="22">
        <v>975</v>
      </c>
      <c r="H123" s="22">
        <v>920</v>
      </c>
      <c r="I123" s="22">
        <v>865</v>
      </c>
      <c r="J123" s="23">
        <v>0.96</v>
      </c>
      <c r="K123" s="23">
        <v>0.96</v>
      </c>
      <c r="L123" s="24" t="s">
        <v>335</v>
      </c>
    </row>
    <row r="124" spans="1:12" ht="31.5" x14ac:dyDescent="0.35">
      <c r="A124" s="84" t="s">
        <v>166</v>
      </c>
      <c r="B124" s="24" t="s">
        <v>330</v>
      </c>
      <c r="C124" s="24" t="s">
        <v>343</v>
      </c>
      <c r="D124" s="24" t="s">
        <v>343</v>
      </c>
      <c r="E124" s="20" t="s">
        <v>333</v>
      </c>
      <c r="F124" s="20" t="s">
        <v>344</v>
      </c>
      <c r="G124" s="22">
        <v>1675</v>
      </c>
      <c r="H124" s="22">
        <v>1580</v>
      </c>
      <c r="I124" s="22">
        <v>1485</v>
      </c>
      <c r="J124" s="23">
        <v>0.96</v>
      </c>
      <c r="K124" s="23">
        <v>0.96</v>
      </c>
      <c r="L124" s="24" t="s">
        <v>335</v>
      </c>
    </row>
    <row r="125" spans="1:12" ht="31.5" x14ac:dyDescent="0.35">
      <c r="A125" s="84" t="s">
        <v>166</v>
      </c>
      <c r="B125" s="24" t="s">
        <v>330</v>
      </c>
      <c r="C125" s="24" t="s">
        <v>345</v>
      </c>
      <c r="D125" s="24" t="s">
        <v>345</v>
      </c>
      <c r="E125" s="20" t="s">
        <v>333</v>
      </c>
      <c r="F125" s="20" t="s">
        <v>346</v>
      </c>
      <c r="G125" s="22">
        <v>1795</v>
      </c>
      <c r="H125" s="22">
        <v>1690</v>
      </c>
      <c r="I125" s="22">
        <v>1590</v>
      </c>
      <c r="J125" s="23">
        <v>0.96</v>
      </c>
      <c r="K125" s="23">
        <v>0.96</v>
      </c>
      <c r="L125" s="24" t="s">
        <v>335</v>
      </c>
    </row>
    <row r="126" spans="1:12" ht="31.5" x14ac:dyDescent="0.35">
      <c r="A126" s="84" t="s">
        <v>166</v>
      </c>
      <c r="B126" s="24" t="s">
        <v>330</v>
      </c>
      <c r="C126" s="20" t="s">
        <v>347</v>
      </c>
      <c r="D126" s="20" t="s">
        <v>348</v>
      </c>
      <c r="E126" s="20" t="s">
        <v>333</v>
      </c>
      <c r="F126" s="20" t="s">
        <v>334</v>
      </c>
      <c r="G126" s="22">
        <v>860</v>
      </c>
      <c r="H126" s="22">
        <v>815</v>
      </c>
      <c r="I126" s="22">
        <v>765</v>
      </c>
      <c r="J126" s="23">
        <v>0.96</v>
      </c>
      <c r="K126" s="23">
        <v>0.96</v>
      </c>
      <c r="L126" s="24" t="s">
        <v>335</v>
      </c>
    </row>
    <row r="127" spans="1:12" ht="31.5" x14ac:dyDescent="0.35">
      <c r="A127" s="84" t="s">
        <v>166</v>
      </c>
      <c r="B127" s="24" t="s">
        <v>330</v>
      </c>
      <c r="C127" s="20" t="s">
        <v>349</v>
      </c>
      <c r="D127" s="20" t="s">
        <v>348</v>
      </c>
      <c r="E127" s="20" t="s">
        <v>333</v>
      </c>
      <c r="F127" s="20" t="s">
        <v>334</v>
      </c>
      <c r="G127" s="22">
        <v>1055</v>
      </c>
      <c r="H127" s="22">
        <v>990</v>
      </c>
      <c r="I127" s="22">
        <v>930</v>
      </c>
      <c r="J127" s="23">
        <v>0.96</v>
      </c>
      <c r="K127" s="23">
        <v>0.96</v>
      </c>
      <c r="L127" s="24" t="s">
        <v>335</v>
      </c>
    </row>
    <row r="128" spans="1:12" ht="31.5" x14ac:dyDescent="0.35">
      <c r="A128" s="84" t="s">
        <v>166</v>
      </c>
      <c r="B128" s="24" t="s">
        <v>330</v>
      </c>
      <c r="C128" s="20" t="s">
        <v>350</v>
      </c>
      <c r="D128" s="20" t="s">
        <v>351</v>
      </c>
      <c r="E128" s="20" t="s">
        <v>333</v>
      </c>
      <c r="F128" s="20" t="s">
        <v>344</v>
      </c>
      <c r="G128" s="22">
        <v>1685</v>
      </c>
      <c r="H128" s="22">
        <v>1585</v>
      </c>
      <c r="I128" s="22">
        <v>1490</v>
      </c>
      <c r="J128" s="23">
        <v>0.96</v>
      </c>
      <c r="K128" s="23">
        <v>0.96</v>
      </c>
      <c r="L128" s="24" t="s">
        <v>335</v>
      </c>
    </row>
    <row r="129" spans="1:13" ht="31.5" x14ac:dyDescent="0.35">
      <c r="A129" s="84" t="s">
        <v>166</v>
      </c>
      <c r="B129" s="24" t="s">
        <v>330</v>
      </c>
      <c r="C129" s="20" t="s">
        <v>352</v>
      </c>
      <c r="D129" s="20" t="s">
        <v>353</v>
      </c>
      <c r="E129" s="20" t="s">
        <v>333</v>
      </c>
      <c r="F129" s="20" t="s">
        <v>346</v>
      </c>
      <c r="G129" s="22">
        <v>1795</v>
      </c>
      <c r="H129" s="22">
        <v>1690</v>
      </c>
      <c r="I129" s="22">
        <v>1585</v>
      </c>
      <c r="J129" s="23">
        <v>0.96</v>
      </c>
      <c r="K129" s="23">
        <v>0.96</v>
      </c>
      <c r="L129" s="24" t="s">
        <v>335</v>
      </c>
    </row>
    <row r="130" spans="1:13" ht="31.5" x14ac:dyDescent="0.35">
      <c r="A130" s="84" t="s">
        <v>166</v>
      </c>
      <c r="B130" s="24" t="s">
        <v>330</v>
      </c>
      <c r="C130" s="20" t="s">
        <v>354</v>
      </c>
      <c r="D130" s="20" t="s">
        <v>355</v>
      </c>
      <c r="E130" s="20" t="s">
        <v>356</v>
      </c>
      <c r="F130" s="20" t="s">
        <v>357</v>
      </c>
      <c r="G130" s="22">
        <v>250</v>
      </c>
      <c r="H130" s="22">
        <v>238</v>
      </c>
      <c r="I130" s="22">
        <v>225</v>
      </c>
      <c r="J130" s="23">
        <v>0.3</v>
      </c>
      <c r="K130" s="23">
        <v>0.3</v>
      </c>
      <c r="L130" s="24" t="s">
        <v>358</v>
      </c>
    </row>
    <row r="131" spans="1:13" x14ac:dyDescent="0.35">
      <c r="A131" s="84" t="s">
        <v>97</v>
      </c>
      <c r="B131" s="24" t="s">
        <v>330</v>
      </c>
      <c r="C131" s="20" t="s">
        <v>359</v>
      </c>
      <c r="D131" s="20" t="s">
        <v>360</v>
      </c>
      <c r="E131" s="20"/>
      <c r="F131" s="20"/>
      <c r="G131" s="22">
        <v>75</v>
      </c>
      <c r="H131" s="22">
        <v>75</v>
      </c>
      <c r="I131" s="22">
        <v>75</v>
      </c>
      <c r="J131" s="23"/>
      <c r="K131" s="23"/>
      <c r="L131" s="24"/>
    </row>
    <row r="132" spans="1:13" ht="38.5" x14ac:dyDescent="0.35">
      <c r="A132" s="84" t="s">
        <v>361</v>
      </c>
      <c r="B132" s="24" t="s">
        <v>330</v>
      </c>
      <c r="C132" s="20" t="s">
        <v>360</v>
      </c>
      <c r="D132" s="20" t="s">
        <v>360</v>
      </c>
      <c r="E132" s="20"/>
      <c r="F132" s="20"/>
      <c r="G132" s="22">
        <v>40</v>
      </c>
      <c r="H132" s="22">
        <v>40</v>
      </c>
      <c r="I132" s="22">
        <v>40</v>
      </c>
      <c r="J132" s="23"/>
      <c r="K132" s="23"/>
      <c r="L132" s="24" t="s">
        <v>362</v>
      </c>
    </row>
    <row r="133" spans="1:13" ht="38.5" x14ac:dyDescent="0.35">
      <c r="A133" s="84" t="s">
        <v>363</v>
      </c>
      <c r="B133" s="24" t="s">
        <v>330</v>
      </c>
      <c r="C133" s="20" t="s">
        <v>364</v>
      </c>
      <c r="D133" s="20" t="s">
        <v>365</v>
      </c>
      <c r="E133" s="20"/>
      <c r="F133" s="20"/>
      <c r="G133" s="22">
        <v>60</v>
      </c>
      <c r="H133" s="22">
        <v>54</v>
      </c>
      <c r="I133" s="22">
        <v>50</v>
      </c>
      <c r="J133" s="23"/>
      <c r="K133" s="23"/>
      <c r="L133" s="24" t="s">
        <v>362</v>
      </c>
    </row>
    <row r="134" spans="1:13" ht="38.5" x14ac:dyDescent="0.35">
      <c r="A134" s="84" t="s">
        <v>366</v>
      </c>
      <c r="B134" s="24" t="s">
        <v>330</v>
      </c>
      <c r="C134" s="20" t="s">
        <v>367</v>
      </c>
      <c r="D134" s="20" t="s">
        <v>368</v>
      </c>
      <c r="E134" s="20"/>
      <c r="F134" s="20"/>
      <c r="G134" s="22">
        <v>50</v>
      </c>
      <c r="H134" s="22">
        <v>44</v>
      </c>
      <c r="I134" s="22">
        <v>40</v>
      </c>
      <c r="J134" s="23"/>
      <c r="K134" s="23"/>
      <c r="L134" s="24" t="s">
        <v>362</v>
      </c>
    </row>
    <row r="135" spans="1:13" ht="15" thickBot="1" x14ac:dyDescent="0.4">
      <c r="A135" s="104" t="s">
        <v>168</v>
      </c>
      <c r="B135" s="24" t="s">
        <v>330</v>
      </c>
      <c r="C135" s="24" t="s">
        <v>369</v>
      </c>
      <c r="D135" s="24" t="s">
        <v>370</v>
      </c>
      <c r="E135" s="20"/>
      <c r="F135" s="20"/>
      <c r="G135" s="22">
        <v>38</v>
      </c>
      <c r="H135" s="22">
        <v>36</v>
      </c>
      <c r="I135" s="22">
        <v>34</v>
      </c>
      <c r="J135" s="23"/>
      <c r="K135" s="23"/>
      <c r="L135" s="24">
        <v>10</v>
      </c>
    </row>
    <row r="136" spans="1:13" ht="15" thickBot="1" x14ac:dyDescent="0.4">
      <c r="A136" s="104" t="s">
        <v>168</v>
      </c>
      <c r="B136" s="24" t="s">
        <v>330</v>
      </c>
      <c r="C136" s="24" t="s">
        <v>371</v>
      </c>
      <c r="D136" s="24" t="s">
        <v>372</v>
      </c>
      <c r="E136" s="20"/>
      <c r="F136" s="20"/>
      <c r="G136" s="22">
        <v>38</v>
      </c>
      <c r="H136" s="22">
        <v>36</v>
      </c>
      <c r="I136" s="22">
        <v>34</v>
      </c>
      <c r="J136" s="23"/>
      <c r="K136" s="23"/>
      <c r="L136" s="24">
        <v>10</v>
      </c>
    </row>
    <row r="137" spans="1:13" ht="15" thickBot="1" x14ac:dyDescent="0.4">
      <c r="A137" s="104" t="s">
        <v>168</v>
      </c>
      <c r="B137" s="24" t="s">
        <v>330</v>
      </c>
      <c r="C137" s="24" t="s">
        <v>373</v>
      </c>
      <c r="D137" s="24" t="s">
        <v>374</v>
      </c>
      <c r="E137" s="20"/>
      <c r="F137" s="20"/>
      <c r="G137" s="22">
        <v>38</v>
      </c>
      <c r="H137" s="22">
        <v>36</v>
      </c>
      <c r="I137" s="22">
        <v>34</v>
      </c>
      <c r="J137" s="23"/>
      <c r="K137" s="23"/>
      <c r="L137" s="24">
        <v>10</v>
      </c>
    </row>
    <row r="138" spans="1:13" x14ac:dyDescent="0.35">
      <c r="A138" s="530"/>
      <c r="B138" s="514"/>
      <c r="C138" s="339"/>
      <c r="D138" s="339"/>
      <c r="E138" s="339"/>
      <c r="F138" s="339"/>
      <c r="G138" s="531"/>
      <c r="H138" s="531"/>
      <c r="I138" s="531"/>
      <c r="J138" s="73"/>
      <c r="K138" s="73"/>
      <c r="L138" s="20"/>
    </row>
    <row r="139" spans="1:13" ht="15" thickBot="1" x14ac:dyDescent="0.4">
      <c r="A139" s="37" t="s">
        <v>1</v>
      </c>
      <c r="B139" s="683" t="s">
        <v>1533</v>
      </c>
      <c r="C139" s="684"/>
      <c r="D139" s="684"/>
      <c r="E139" s="685"/>
      <c r="F139" s="685"/>
      <c r="G139" s="685"/>
      <c r="H139" s="685"/>
      <c r="I139" s="685"/>
      <c r="J139" s="685"/>
      <c r="K139" s="685"/>
      <c r="L139" s="686"/>
    </row>
    <row r="140" spans="1:13" ht="43" x14ac:dyDescent="0.35">
      <c r="A140" s="3" t="s">
        <v>2</v>
      </c>
      <c r="B140" s="4" t="s">
        <v>3</v>
      </c>
      <c r="C140" s="5" t="s">
        <v>4</v>
      </c>
      <c r="D140" s="5" t="s">
        <v>5</v>
      </c>
      <c r="E140" s="5" t="s">
        <v>6</v>
      </c>
      <c r="F140" s="5" t="s">
        <v>159</v>
      </c>
      <c r="G140" s="5" t="s">
        <v>160</v>
      </c>
      <c r="H140" s="5" t="s">
        <v>161</v>
      </c>
      <c r="I140" s="5" t="s">
        <v>162</v>
      </c>
      <c r="J140" s="4" t="s">
        <v>14</v>
      </c>
      <c r="K140" s="4" t="s">
        <v>15</v>
      </c>
      <c r="L140" s="39" t="s">
        <v>16</v>
      </c>
      <c r="M140" s="512"/>
    </row>
    <row r="141" spans="1:13" ht="26.5" x14ac:dyDescent="0.35">
      <c r="A141" s="41" t="s">
        <v>163</v>
      </c>
      <c r="B141" s="370" t="s">
        <v>1534</v>
      </c>
      <c r="C141" s="513" t="s">
        <v>1535</v>
      </c>
      <c r="D141" s="513" t="s">
        <v>1536</v>
      </c>
      <c r="E141" s="513" t="s">
        <v>21</v>
      </c>
      <c r="F141" s="513" t="s">
        <v>1537</v>
      </c>
      <c r="G141" s="43">
        <v>1195</v>
      </c>
      <c r="H141" s="43">
        <v>1155</v>
      </c>
      <c r="I141" s="43">
        <v>1095</v>
      </c>
      <c r="J141" s="42">
        <v>0.98</v>
      </c>
      <c r="K141" s="42">
        <v>0.98</v>
      </c>
      <c r="L141" s="370" t="s">
        <v>1538</v>
      </c>
      <c r="M141" s="512" t="s">
        <v>1539</v>
      </c>
    </row>
    <row r="142" spans="1:13" x14ac:dyDescent="0.35">
      <c r="A142" s="375" t="s">
        <v>166</v>
      </c>
      <c r="B142" s="370" t="s">
        <v>1534</v>
      </c>
      <c r="C142" s="513" t="s">
        <v>1540</v>
      </c>
      <c r="D142" s="513" t="s">
        <v>1541</v>
      </c>
      <c r="E142" s="513" t="s">
        <v>21</v>
      </c>
      <c r="F142" s="513" t="s">
        <v>1542</v>
      </c>
      <c r="G142" s="43">
        <v>925</v>
      </c>
      <c r="H142" s="43">
        <v>900</v>
      </c>
      <c r="I142" s="43">
        <v>825</v>
      </c>
      <c r="J142" s="42">
        <v>0.98</v>
      </c>
      <c r="K142" s="42">
        <v>0.98</v>
      </c>
      <c r="L142" s="370" t="s">
        <v>1538</v>
      </c>
      <c r="M142" s="512" t="s">
        <v>1539</v>
      </c>
    </row>
    <row r="143" spans="1:13" x14ac:dyDescent="0.35">
      <c r="A143" s="375"/>
      <c r="B143" s="370" t="s">
        <v>1534</v>
      </c>
      <c r="C143" s="513" t="s">
        <v>1543</v>
      </c>
      <c r="D143" s="513" t="s">
        <v>1544</v>
      </c>
      <c r="E143" s="513" t="s">
        <v>21</v>
      </c>
      <c r="F143" s="513" t="s">
        <v>1537</v>
      </c>
      <c r="G143" s="43">
        <v>1275</v>
      </c>
      <c r="H143" s="43">
        <v>1225</v>
      </c>
      <c r="I143" s="43">
        <v>1125</v>
      </c>
      <c r="J143" s="42">
        <v>0.98</v>
      </c>
      <c r="K143" s="42">
        <v>0.98</v>
      </c>
      <c r="L143" s="370" t="s">
        <v>1538</v>
      </c>
      <c r="M143" s="512" t="s">
        <v>1539</v>
      </c>
    </row>
    <row r="144" spans="1:13" x14ac:dyDescent="0.35">
      <c r="A144" s="375"/>
      <c r="B144" s="370" t="s">
        <v>1534</v>
      </c>
      <c r="C144" s="513" t="s">
        <v>1545</v>
      </c>
      <c r="D144" s="513" t="s">
        <v>1546</v>
      </c>
      <c r="E144" s="513" t="s">
        <v>21</v>
      </c>
      <c r="F144" s="513" t="s">
        <v>1547</v>
      </c>
      <c r="G144" s="43">
        <v>1695</v>
      </c>
      <c r="H144" s="43">
        <v>1645</v>
      </c>
      <c r="I144" s="43">
        <v>1500</v>
      </c>
      <c r="J144" s="42">
        <v>0.98</v>
      </c>
      <c r="K144" s="42">
        <v>0.98</v>
      </c>
      <c r="L144" s="370" t="s">
        <v>1538</v>
      </c>
      <c r="M144" s="512" t="s">
        <v>1539</v>
      </c>
    </row>
    <row r="145" spans="1:17" ht="41.5" x14ac:dyDescent="0.35">
      <c r="A145" s="375" t="s">
        <v>166</v>
      </c>
      <c r="B145" s="370" t="s">
        <v>1526</v>
      </c>
      <c r="C145" s="513" t="s">
        <v>1548</v>
      </c>
      <c r="D145" s="40" t="s">
        <v>1549</v>
      </c>
      <c r="E145" s="40" t="s">
        <v>1550</v>
      </c>
      <c r="F145" s="40" t="s">
        <v>1551</v>
      </c>
      <c r="G145" s="43" t="s">
        <v>1552</v>
      </c>
      <c r="H145" s="43" t="s">
        <v>1553</v>
      </c>
      <c r="I145" s="43" t="s">
        <v>1554</v>
      </c>
      <c r="J145" s="42" t="s">
        <v>1555</v>
      </c>
      <c r="K145" s="42" t="s">
        <v>1556</v>
      </c>
      <c r="L145" s="370" t="s">
        <v>140</v>
      </c>
      <c r="M145" s="512" t="s">
        <v>1539</v>
      </c>
    </row>
    <row r="146" spans="1:17" ht="26" x14ac:dyDescent="0.35">
      <c r="A146" s="375" t="s">
        <v>167</v>
      </c>
      <c r="B146" s="370" t="s">
        <v>1557</v>
      </c>
      <c r="C146" s="370" t="s">
        <v>1557</v>
      </c>
      <c r="D146" s="370" t="s">
        <v>1557</v>
      </c>
      <c r="E146" s="370" t="s">
        <v>1557</v>
      </c>
      <c r="F146" s="370" t="s">
        <v>1557</v>
      </c>
      <c r="G146" s="370" t="s">
        <v>1557</v>
      </c>
      <c r="H146" s="370" t="s">
        <v>1557</v>
      </c>
      <c r="I146" s="370" t="s">
        <v>1557</v>
      </c>
      <c r="J146" s="42"/>
      <c r="K146" s="42"/>
      <c r="L146" s="370"/>
      <c r="M146" s="512"/>
      <c r="O146" s="105"/>
      <c r="P146" s="105"/>
      <c r="Q146" s="105"/>
    </row>
    <row r="147" spans="1:17" ht="38.5" x14ac:dyDescent="0.35">
      <c r="A147" s="84" t="s">
        <v>1558</v>
      </c>
      <c r="B147" s="514" t="s">
        <v>1559</v>
      </c>
      <c r="C147" s="515" t="s">
        <v>1560</v>
      </c>
      <c r="D147" s="20" t="s">
        <v>1561</v>
      </c>
      <c r="E147" s="105"/>
      <c r="F147" s="24" t="s">
        <v>428</v>
      </c>
      <c r="G147" s="516">
        <v>4425</v>
      </c>
      <c r="H147" s="516">
        <v>3865</v>
      </c>
      <c r="I147" s="24" t="s">
        <v>1562</v>
      </c>
      <c r="J147" s="105">
        <v>30</v>
      </c>
      <c r="K147" s="517" t="s">
        <v>1563</v>
      </c>
      <c r="L147" s="518"/>
      <c r="M147" t="s">
        <v>1539</v>
      </c>
      <c r="N147"/>
      <c r="O147"/>
      <c r="P147"/>
      <c r="Q147"/>
    </row>
    <row r="148" spans="1:17" ht="38.5" x14ac:dyDescent="0.35">
      <c r="A148" s="84" t="s">
        <v>1564</v>
      </c>
      <c r="B148" s="514" t="s">
        <v>1559</v>
      </c>
      <c r="C148" s="519" t="s">
        <v>1560</v>
      </c>
      <c r="D148" s="20" t="s">
        <v>1565</v>
      </c>
      <c r="E148" s="105"/>
      <c r="F148" s="24" t="s">
        <v>1566</v>
      </c>
      <c r="G148" s="516">
        <v>6175</v>
      </c>
      <c r="H148" s="516">
        <v>5550</v>
      </c>
      <c r="I148" s="24" t="s">
        <v>1562</v>
      </c>
      <c r="J148" s="105">
        <v>30</v>
      </c>
      <c r="K148" s="520" t="s">
        <v>1567</v>
      </c>
      <c r="L148" s="520"/>
      <c r="M148" t="s">
        <v>1539</v>
      </c>
      <c r="N148"/>
      <c r="O148"/>
      <c r="P148"/>
      <c r="Q148"/>
    </row>
    <row r="149" spans="1:17" ht="38.5" x14ac:dyDescent="0.35">
      <c r="A149" s="84" t="s">
        <v>1568</v>
      </c>
      <c r="B149" s="514" t="s">
        <v>1559</v>
      </c>
      <c r="C149" s="519" t="s">
        <v>1560</v>
      </c>
      <c r="D149" s="20" t="s">
        <v>1569</v>
      </c>
      <c r="E149" s="105"/>
      <c r="F149" s="24" t="s">
        <v>1566</v>
      </c>
      <c r="G149" s="516">
        <v>8075</v>
      </c>
      <c r="H149" s="516">
        <v>7395</v>
      </c>
      <c r="I149" s="24" t="s">
        <v>1562</v>
      </c>
      <c r="J149" s="105">
        <v>30</v>
      </c>
      <c r="K149" s="521" t="s">
        <v>1570</v>
      </c>
      <c r="L149" s="522"/>
      <c r="M149" t="s">
        <v>1539</v>
      </c>
      <c r="N149"/>
      <c r="O149"/>
      <c r="P149"/>
      <c r="Q149"/>
    </row>
    <row r="150" spans="1:17" ht="38.5" x14ac:dyDescent="0.35">
      <c r="A150" s="84" t="s">
        <v>1571</v>
      </c>
      <c r="B150" s="514" t="s">
        <v>1559</v>
      </c>
      <c r="C150" s="515" t="s">
        <v>1560</v>
      </c>
      <c r="D150" s="20" t="s">
        <v>1572</v>
      </c>
      <c r="E150" s="105"/>
      <c r="F150" s="24" t="s">
        <v>1573</v>
      </c>
      <c r="G150" s="516">
        <v>4795</v>
      </c>
      <c r="H150" s="516">
        <v>4175</v>
      </c>
      <c r="I150" s="24" t="s">
        <v>1562</v>
      </c>
      <c r="J150" s="105">
        <v>30</v>
      </c>
      <c r="K150" s="517" t="s">
        <v>1574</v>
      </c>
      <c r="L150" s="518"/>
      <c r="M150"/>
      <c r="N150"/>
      <c r="O150"/>
      <c r="P150"/>
      <c r="Q150"/>
    </row>
    <row r="151" spans="1:17" ht="38.5" x14ac:dyDescent="0.35">
      <c r="A151" s="107" t="s">
        <v>1575</v>
      </c>
      <c r="B151" s="178" t="s">
        <v>1559</v>
      </c>
      <c r="C151" s="523" t="s">
        <v>1560</v>
      </c>
      <c r="D151" s="29" t="s">
        <v>1576</v>
      </c>
      <c r="E151" s="105"/>
      <c r="F151" s="28" t="s">
        <v>1577</v>
      </c>
      <c r="G151" s="516">
        <v>6485</v>
      </c>
      <c r="H151" s="516">
        <v>5975</v>
      </c>
      <c r="I151" s="28" t="s">
        <v>1562</v>
      </c>
      <c r="J151" s="105">
        <v>30</v>
      </c>
      <c r="K151" s="520" t="s">
        <v>1578</v>
      </c>
      <c r="L151" s="520"/>
      <c r="M151"/>
      <c r="N151"/>
      <c r="O151"/>
      <c r="P151"/>
      <c r="Q151"/>
    </row>
    <row r="152" spans="1:17" ht="38.5" x14ac:dyDescent="0.35">
      <c r="A152" s="519" t="s">
        <v>1579</v>
      </c>
      <c r="B152" s="24" t="s">
        <v>1559</v>
      </c>
      <c r="C152" s="519" t="s">
        <v>1560</v>
      </c>
      <c r="D152" s="24" t="s">
        <v>1580</v>
      </c>
      <c r="E152" s="515"/>
      <c r="F152" s="28" t="s">
        <v>1577</v>
      </c>
      <c r="G152" s="524">
        <v>8645</v>
      </c>
      <c r="H152" s="524">
        <v>7890</v>
      </c>
      <c r="I152" s="24" t="s">
        <v>1562</v>
      </c>
      <c r="J152" s="525">
        <v>30</v>
      </c>
      <c r="K152" s="517" t="s">
        <v>1581</v>
      </c>
      <c r="L152" s="518"/>
      <c r="M152"/>
      <c r="N152"/>
      <c r="O152"/>
      <c r="P152"/>
      <c r="Q152"/>
    </row>
    <row r="153" spans="1:17" x14ac:dyDescent="0.35">
      <c r="A153" s="338" t="s">
        <v>166</v>
      </c>
      <c r="B153" s="177"/>
      <c r="C153" s="526" t="s">
        <v>1582</v>
      </c>
      <c r="D153" s="335" t="s">
        <v>1583</v>
      </c>
      <c r="E153" s="105"/>
      <c r="F153" s="527"/>
      <c r="G153" s="516">
        <v>150</v>
      </c>
      <c r="H153" s="516"/>
      <c r="I153" s="516"/>
      <c r="J153" s="105"/>
      <c r="K153" s="516"/>
      <c r="L153" s="516"/>
      <c r="M153" s="528"/>
      <c r="N153" s="528"/>
      <c r="O153"/>
      <c r="P153"/>
      <c r="Q153"/>
    </row>
    <row r="154" spans="1:17" x14ac:dyDescent="0.35">
      <c r="A154"/>
      <c r="B154"/>
      <c r="C154" s="519" t="s">
        <v>1584</v>
      </c>
      <c r="D154" s="20" t="s">
        <v>1585</v>
      </c>
      <c r="E154"/>
      <c r="F154"/>
      <c r="G154" s="529">
        <v>300</v>
      </c>
      <c r="H154" s="529"/>
      <c r="I154" s="529"/>
      <c r="J154"/>
      <c r="K154" s="529"/>
      <c r="L154" s="529"/>
      <c r="M154" s="105"/>
      <c r="N154" s="105"/>
      <c r="O154" s="105"/>
      <c r="P154" s="105"/>
      <c r="Q154" s="105"/>
    </row>
    <row r="155" spans="1:17" x14ac:dyDescent="0.35">
      <c r="A155"/>
      <c r="B155"/>
      <c r="C155" s="519" t="s">
        <v>1586</v>
      </c>
      <c r="D155" s="20" t="s">
        <v>1587</v>
      </c>
      <c r="E155"/>
      <c r="F155"/>
      <c r="G155" s="529">
        <v>120</v>
      </c>
      <c r="H155" s="529"/>
      <c r="I155" s="529"/>
      <c r="J155"/>
      <c r="K155" s="529"/>
      <c r="L155" s="529"/>
      <c r="M155" s="105"/>
      <c r="N155" s="105"/>
      <c r="O155" s="105"/>
      <c r="P155" s="105"/>
      <c r="Q155" s="105"/>
    </row>
    <row r="156" spans="1:17" x14ac:dyDescent="0.35">
      <c r="A156"/>
      <c r="B156"/>
      <c r="C156" s="519" t="s">
        <v>1588</v>
      </c>
      <c r="D156" s="20" t="s">
        <v>1589</v>
      </c>
      <c r="E156"/>
      <c r="F156"/>
      <c r="G156" s="529">
        <v>295</v>
      </c>
      <c r="H156" s="529"/>
      <c r="I156" s="529"/>
      <c r="J156"/>
      <c r="K156" s="529"/>
      <c r="L156" s="529"/>
      <c r="M156" s="105"/>
      <c r="N156" s="105"/>
      <c r="O156" s="105"/>
      <c r="P156" s="105"/>
      <c r="Q156" s="105"/>
    </row>
    <row r="157" spans="1:17" x14ac:dyDescent="0.35">
      <c r="A157"/>
      <c r="B157"/>
      <c r="C157" s="519" t="s">
        <v>1590</v>
      </c>
      <c r="D157" s="20" t="s">
        <v>1591</v>
      </c>
      <c r="E157"/>
      <c r="F157"/>
      <c r="G157" s="529">
        <v>450</v>
      </c>
      <c r="H157" s="529"/>
      <c r="I157" s="529"/>
      <c r="J157"/>
      <c r="K157" s="529"/>
      <c r="L157" s="529"/>
      <c r="M157" s="105"/>
      <c r="N157" s="105"/>
      <c r="O157" s="105"/>
      <c r="P157" s="105"/>
      <c r="Q157" s="105"/>
    </row>
    <row r="158" spans="1:17" x14ac:dyDescent="0.35">
      <c r="A158"/>
      <c r="B158"/>
      <c r="C158" s="519" t="s">
        <v>1592</v>
      </c>
      <c r="D158" s="20" t="s">
        <v>1593</v>
      </c>
      <c r="E158"/>
      <c r="F158"/>
      <c r="G158" s="529">
        <v>175</v>
      </c>
      <c r="H158" s="529"/>
      <c r="I158" s="529"/>
      <c r="J158"/>
      <c r="K158" s="529"/>
      <c r="L158" s="529"/>
      <c r="M158" s="105"/>
      <c r="N158" s="105"/>
      <c r="O158" s="105"/>
      <c r="P158" s="105"/>
      <c r="Q158" s="105"/>
    </row>
    <row r="159" spans="1:17" x14ac:dyDescent="0.35">
      <c r="A159"/>
      <c r="B159"/>
      <c r="C159" s="519" t="s">
        <v>1594</v>
      </c>
      <c r="D159" s="20" t="s">
        <v>1595</v>
      </c>
      <c r="E159"/>
      <c r="F159"/>
      <c r="G159" s="529">
        <v>245</v>
      </c>
      <c r="H159" s="529"/>
      <c r="I159" s="529"/>
      <c r="J159"/>
      <c r="K159" s="529"/>
      <c r="L159" s="529"/>
      <c r="M159" s="105"/>
      <c r="N159" s="105"/>
      <c r="O159" s="105"/>
      <c r="P159" s="105"/>
      <c r="Q159" s="105"/>
    </row>
    <row r="160" spans="1:17" x14ac:dyDescent="0.35">
      <c r="A160"/>
      <c r="B160"/>
      <c r="C160" s="519" t="s">
        <v>1596</v>
      </c>
      <c r="D160" s="20" t="s">
        <v>1597</v>
      </c>
      <c r="E160"/>
      <c r="F160"/>
      <c r="G160" s="516" t="s">
        <v>1598</v>
      </c>
      <c r="H160" s="529"/>
      <c r="I160" s="529"/>
      <c r="J160"/>
      <c r="K160" s="529"/>
      <c r="L160" s="529"/>
      <c r="M160"/>
      <c r="N160"/>
      <c r="O160" s="105"/>
      <c r="P160" s="105"/>
      <c r="Q160" s="105"/>
    </row>
    <row r="161" spans="1:17" ht="15" thickBot="1" x14ac:dyDescent="0.4">
      <c r="A161" s="405"/>
      <c r="B161" s="135"/>
      <c r="C161" s="136"/>
      <c r="D161" s="136"/>
      <c r="E161" s="136"/>
      <c r="F161" s="136"/>
      <c r="G161" s="136"/>
      <c r="H161" s="136"/>
      <c r="I161" s="136"/>
      <c r="J161" s="136"/>
      <c r="K161" s="136"/>
      <c r="L161" s="136"/>
      <c r="O161"/>
      <c r="P161"/>
      <c r="Q161"/>
    </row>
    <row r="162" spans="1:17" ht="15" thickBot="1" x14ac:dyDescent="0.4">
      <c r="A162" s="406" t="s">
        <v>1</v>
      </c>
      <c r="B162" s="610" t="s">
        <v>325</v>
      </c>
      <c r="C162" s="611"/>
      <c r="D162" s="611"/>
      <c r="E162" s="611"/>
      <c r="F162" s="611"/>
      <c r="G162" s="611"/>
      <c r="H162" s="611"/>
      <c r="I162" s="611"/>
      <c r="J162" s="611"/>
      <c r="K162" s="611"/>
      <c r="L162" s="612"/>
      <c r="O162"/>
      <c r="P162"/>
      <c r="Q162"/>
    </row>
    <row r="163" spans="1:17" ht="43" x14ac:dyDescent="0.35">
      <c r="A163" s="3" t="s">
        <v>2</v>
      </c>
      <c r="B163" s="4" t="s">
        <v>3</v>
      </c>
      <c r="C163" s="5" t="s">
        <v>4</v>
      </c>
      <c r="D163" s="5" t="s">
        <v>5</v>
      </c>
      <c r="E163" s="5" t="s">
        <v>6</v>
      </c>
      <c r="F163" s="5" t="s">
        <v>159</v>
      </c>
      <c r="G163" s="5" t="s">
        <v>160</v>
      </c>
      <c r="H163" s="5" t="s">
        <v>161</v>
      </c>
      <c r="I163" s="5" t="s">
        <v>162</v>
      </c>
      <c r="J163" s="4" t="s">
        <v>14</v>
      </c>
      <c r="K163" s="4" t="s">
        <v>15</v>
      </c>
      <c r="L163" s="39" t="s">
        <v>16</v>
      </c>
      <c r="O163"/>
      <c r="P163"/>
      <c r="Q163"/>
    </row>
    <row r="164" spans="1:17" ht="26.5" x14ac:dyDescent="0.35">
      <c r="A164" s="19" t="s">
        <v>163</v>
      </c>
      <c r="B164" s="20" t="s">
        <v>270</v>
      </c>
      <c r="C164" s="20" t="s">
        <v>326</v>
      </c>
      <c r="D164" s="20" t="s">
        <v>327</v>
      </c>
      <c r="E164" s="20" t="s">
        <v>21</v>
      </c>
      <c r="F164" s="20" t="s">
        <v>328</v>
      </c>
      <c r="G164" s="71">
        <v>65</v>
      </c>
      <c r="H164" s="71">
        <v>59</v>
      </c>
      <c r="I164" s="71">
        <v>56</v>
      </c>
      <c r="J164" s="23">
        <v>0.5</v>
      </c>
      <c r="K164" s="23">
        <v>0.5</v>
      </c>
      <c r="L164" s="24">
        <v>15</v>
      </c>
      <c r="O164"/>
      <c r="P164"/>
      <c r="Q164"/>
    </row>
    <row r="165" spans="1:17" ht="26.5" x14ac:dyDescent="0.35">
      <c r="A165" s="19" t="s">
        <v>163</v>
      </c>
      <c r="B165" s="20" t="s">
        <v>270</v>
      </c>
      <c r="C165" s="20" t="s">
        <v>326</v>
      </c>
      <c r="D165" s="20" t="s">
        <v>327</v>
      </c>
      <c r="E165" s="20" t="s">
        <v>21</v>
      </c>
      <c r="F165" s="20" t="s">
        <v>328</v>
      </c>
      <c r="G165" s="71">
        <v>65</v>
      </c>
      <c r="H165" s="71">
        <v>59</v>
      </c>
      <c r="I165" s="71">
        <v>56</v>
      </c>
      <c r="J165" s="23">
        <v>0.5</v>
      </c>
      <c r="K165" s="23">
        <v>0.5</v>
      </c>
      <c r="L165" s="24">
        <v>15</v>
      </c>
      <c r="O165"/>
      <c r="P165"/>
      <c r="Q165"/>
    </row>
    <row r="166" spans="1:17" ht="26.5" x14ac:dyDescent="0.35">
      <c r="A166" s="19" t="s">
        <v>163</v>
      </c>
      <c r="B166" s="20" t="s">
        <v>270</v>
      </c>
      <c r="C166" s="20" t="s">
        <v>326</v>
      </c>
      <c r="D166" s="20" t="s">
        <v>327</v>
      </c>
      <c r="E166" s="20" t="s">
        <v>21</v>
      </c>
      <c r="F166" s="20" t="s">
        <v>328</v>
      </c>
      <c r="G166" s="71">
        <v>65</v>
      </c>
      <c r="H166" s="71">
        <v>59</v>
      </c>
      <c r="I166" s="71">
        <v>56</v>
      </c>
      <c r="J166" s="23">
        <v>0.5</v>
      </c>
      <c r="K166" s="23">
        <v>0.5</v>
      </c>
      <c r="L166" s="24">
        <v>15</v>
      </c>
      <c r="O166"/>
      <c r="P166"/>
      <c r="Q166"/>
    </row>
    <row r="167" spans="1:17" x14ac:dyDescent="0.35">
      <c r="O167" s="105"/>
      <c r="P167" s="105"/>
      <c r="Q167" s="105"/>
    </row>
    <row r="168" spans="1:17" x14ac:dyDescent="0.35">
      <c r="M168"/>
      <c r="N168"/>
      <c r="O168" s="105"/>
      <c r="P168" s="105"/>
      <c r="Q168" s="105"/>
    </row>
    <row r="169" spans="1:17" x14ac:dyDescent="0.35">
      <c r="M169" s="126"/>
      <c r="N169" s="105"/>
      <c r="O169" s="105"/>
      <c r="P169" s="105"/>
      <c r="Q169" s="105"/>
    </row>
    <row r="170" spans="1:17" x14ac:dyDescent="0.35">
      <c r="M170" s="106"/>
      <c r="N170" s="105"/>
      <c r="O170" s="105"/>
      <c r="P170" s="105"/>
      <c r="Q170" s="105"/>
    </row>
    <row r="171" spans="1:17" x14ac:dyDescent="0.35">
      <c r="M171" s="106"/>
      <c r="N171" s="105"/>
      <c r="O171" s="105"/>
      <c r="P171" s="105"/>
      <c r="Q171" s="105"/>
    </row>
    <row r="172" spans="1:17" x14ac:dyDescent="0.35">
      <c r="M172" s="106"/>
      <c r="N172" s="105"/>
      <c r="O172" s="105"/>
      <c r="P172" s="105"/>
      <c r="Q172" s="105"/>
    </row>
    <row r="173" spans="1:17" x14ac:dyDescent="0.35">
      <c r="M173" s="106"/>
      <c r="N173" s="105"/>
      <c r="O173" s="105"/>
      <c r="P173" s="105"/>
      <c r="Q173" s="105"/>
    </row>
    <row r="174" spans="1:17" x14ac:dyDescent="0.35">
      <c r="M174" s="106"/>
      <c r="N174" s="105"/>
      <c r="O174"/>
      <c r="P174"/>
      <c r="Q174"/>
    </row>
    <row r="175" spans="1:17" x14ac:dyDescent="0.35">
      <c r="M175" s="106"/>
      <c r="N175" s="105"/>
      <c r="O175"/>
      <c r="P175"/>
      <c r="Q175"/>
    </row>
    <row r="176" spans="1:17" x14ac:dyDescent="0.35">
      <c r="M176"/>
      <c r="N176"/>
      <c r="O176"/>
      <c r="P176"/>
      <c r="Q176"/>
    </row>
    <row r="177" spans="13:18" x14ac:dyDescent="0.35">
      <c r="M177"/>
      <c r="N177"/>
    </row>
    <row r="178" spans="13:18" x14ac:dyDescent="0.35">
      <c r="M178"/>
      <c r="N178"/>
    </row>
    <row r="179" spans="13:18" x14ac:dyDescent="0.35">
      <c r="M179"/>
      <c r="N179"/>
    </row>
    <row r="180" spans="13:18" x14ac:dyDescent="0.35">
      <c r="M180"/>
      <c r="N180"/>
    </row>
    <row r="181" spans="13:18" x14ac:dyDescent="0.35">
      <c r="M181"/>
      <c r="N181"/>
    </row>
    <row r="182" spans="13:18" x14ac:dyDescent="0.35">
      <c r="M182" s="121"/>
      <c r="N182" s="105"/>
    </row>
    <row r="183" spans="13:18" x14ac:dyDescent="0.35">
      <c r="M183" s="106"/>
      <c r="N183" s="105"/>
      <c r="R183" s="108"/>
    </row>
    <row r="184" spans="13:18" x14ac:dyDescent="0.35">
      <c r="M184" s="106"/>
      <c r="N184" s="105"/>
      <c r="R184" s="109"/>
    </row>
    <row r="185" spans="13:18" x14ac:dyDescent="0.35">
      <c r="M185" s="106"/>
      <c r="N185" s="105"/>
      <c r="R185" s="110"/>
    </row>
    <row r="186" spans="13:18" x14ac:dyDescent="0.35">
      <c r="M186" s="106"/>
      <c r="N186" s="105"/>
      <c r="R186" s="108"/>
    </row>
    <row r="187" spans="13:18" x14ac:dyDescent="0.35">
      <c r="M187" s="106"/>
      <c r="N187" s="105"/>
      <c r="R187" s="109"/>
    </row>
    <row r="188" spans="13:18" x14ac:dyDescent="0.35">
      <c r="M188" s="106"/>
      <c r="N188" s="105"/>
      <c r="R188" s="108"/>
    </row>
    <row r="189" spans="13:18" x14ac:dyDescent="0.35">
      <c r="M189"/>
      <c r="N189"/>
    </row>
    <row r="190" spans="13:18" x14ac:dyDescent="0.35">
      <c r="M190"/>
      <c r="N190"/>
    </row>
    <row r="191" spans="13:18" x14ac:dyDescent="0.35">
      <c r="M191"/>
      <c r="N191"/>
    </row>
    <row r="194" spans="13:13" x14ac:dyDescent="0.35">
      <c r="M194" s="79"/>
    </row>
    <row r="195" spans="13:13" x14ac:dyDescent="0.35">
      <c r="M195" s="79"/>
    </row>
    <row r="196" spans="13:13" x14ac:dyDescent="0.35">
      <c r="M196" s="79"/>
    </row>
    <row r="197" spans="13:13" x14ac:dyDescent="0.35">
      <c r="M197" s="79"/>
    </row>
    <row r="198" spans="13:13" x14ac:dyDescent="0.35">
      <c r="M198" s="79"/>
    </row>
  </sheetData>
  <mergeCells count="5">
    <mergeCell ref="B101:H101"/>
    <mergeCell ref="B162:L162"/>
    <mergeCell ref="B115:L115"/>
    <mergeCell ref="B5:H5"/>
    <mergeCell ref="B139:L13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FAAB4-C700-4CF0-A2AA-D9112A5F66FB}">
  <dimension ref="A1:O16"/>
  <sheetViews>
    <sheetView workbookViewId="0">
      <selection activeCell="F10" sqref="F10"/>
    </sheetView>
  </sheetViews>
  <sheetFormatPr defaultRowHeight="14.5" x14ac:dyDescent="0.35"/>
  <cols>
    <col min="1" max="1" width="25.453125" customWidth="1"/>
    <col min="2" max="2" width="10.453125" customWidth="1"/>
    <col min="3" max="3" width="13.36328125" customWidth="1"/>
    <col min="4" max="4" width="12.36328125" customWidth="1"/>
    <col min="5" max="7" width="9.453125" customWidth="1"/>
    <col min="8" max="8" width="12.1796875" customWidth="1"/>
    <col min="9" max="9" width="9.453125" customWidth="1"/>
    <col min="10" max="10" width="8.36328125" customWidth="1"/>
    <col min="11" max="11" width="9.453125" customWidth="1"/>
    <col min="12" max="12" width="13.453125" customWidth="1"/>
    <col min="257" max="257" width="21.36328125" customWidth="1"/>
    <col min="258" max="268" width="9.453125" customWidth="1"/>
    <col min="513" max="513" width="21.36328125" customWidth="1"/>
    <col min="514" max="524" width="9.453125" customWidth="1"/>
    <col min="769" max="769" width="21.36328125" customWidth="1"/>
    <col min="770" max="780" width="9.453125" customWidth="1"/>
    <col min="1025" max="1025" width="21.36328125" customWidth="1"/>
    <col min="1026" max="1036" width="9.453125" customWidth="1"/>
    <col min="1281" max="1281" width="21.36328125" customWidth="1"/>
    <col min="1282" max="1292" width="9.453125" customWidth="1"/>
    <col min="1537" max="1537" width="21.36328125" customWidth="1"/>
    <col min="1538" max="1548" width="9.453125" customWidth="1"/>
    <col min="1793" max="1793" width="21.36328125" customWidth="1"/>
    <col min="1794" max="1804" width="9.453125" customWidth="1"/>
    <col min="2049" max="2049" width="21.36328125" customWidth="1"/>
    <col min="2050" max="2060" width="9.453125" customWidth="1"/>
    <col min="2305" max="2305" width="21.36328125" customWidth="1"/>
    <col min="2306" max="2316" width="9.453125" customWidth="1"/>
    <col min="2561" max="2561" width="21.36328125" customWidth="1"/>
    <col min="2562" max="2572" width="9.453125" customWidth="1"/>
    <col min="2817" max="2817" width="21.36328125" customWidth="1"/>
    <col min="2818" max="2828" width="9.453125" customWidth="1"/>
    <col min="3073" max="3073" width="21.36328125" customWidth="1"/>
    <col min="3074" max="3084" width="9.453125" customWidth="1"/>
    <col min="3329" max="3329" width="21.36328125" customWidth="1"/>
    <col min="3330" max="3340" width="9.453125" customWidth="1"/>
    <col min="3585" max="3585" width="21.36328125" customWidth="1"/>
    <col min="3586" max="3596" width="9.453125" customWidth="1"/>
    <col min="3841" max="3841" width="21.36328125" customWidth="1"/>
    <col min="3842" max="3852" width="9.453125" customWidth="1"/>
    <col min="4097" max="4097" width="21.36328125" customWidth="1"/>
    <col min="4098" max="4108" width="9.453125" customWidth="1"/>
    <col min="4353" max="4353" width="21.36328125" customWidth="1"/>
    <col min="4354" max="4364" width="9.453125" customWidth="1"/>
    <col min="4609" max="4609" width="21.36328125" customWidth="1"/>
    <col min="4610" max="4620" width="9.453125" customWidth="1"/>
    <col min="4865" max="4865" width="21.36328125" customWidth="1"/>
    <col min="4866" max="4876" width="9.453125" customWidth="1"/>
    <col min="5121" max="5121" width="21.36328125" customWidth="1"/>
    <col min="5122" max="5132" width="9.453125" customWidth="1"/>
    <col min="5377" max="5377" width="21.36328125" customWidth="1"/>
    <col min="5378" max="5388" width="9.453125" customWidth="1"/>
    <col min="5633" max="5633" width="21.36328125" customWidth="1"/>
    <col min="5634" max="5644" width="9.453125" customWidth="1"/>
    <col min="5889" max="5889" width="21.36328125" customWidth="1"/>
    <col min="5890" max="5900" width="9.453125" customWidth="1"/>
    <col min="6145" max="6145" width="21.36328125" customWidth="1"/>
    <col min="6146" max="6156" width="9.453125" customWidth="1"/>
    <col min="6401" max="6401" width="21.36328125" customWidth="1"/>
    <col min="6402" max="6412" width="9.453125" customWidth="1"/>
    <col min="6657" max="6657" width="21.36328125" customWidth="1"/>
    <col min="6658" max="6668" width="9.453125" customWidth="1"/>
    <col min="6913" max="6913" width="21.36328125" customWidth="1"/>
    <col min="6914" max="6924" width="9.453125" customWidth="1"/>
    <col min="7169" max="7169" width="21.36328125" customWidth="1"/>
    <col min="7170" max="7180" width="9.453125" customWidth="1"/>
    <col min="7425" max="7425" width="21.36328125" customWidth="1"/>
    <col min="7426" max="7436" width="9.453125" customWidth="1"/>
    <col min="7681" max="7681" width="21.36328125" customWidth="1"/>
    <col min="7682" max="7692" width="9.453125" customWidth="1"/>
    <col min="7937" max="7937" width="21.36328125" customWidth="1"/>
    <col min="7938" max="7948" width="9.453125" customWidth="1"/>
    <col min="8193" max="8193" width="21.36328125" customWidth="1"/>
    <col min="8194" max="8204" width="9.453125" customWidth="1"/>
    <col min="8449" max="8449" width="21.36328125" customWidth="1"/>
    <col min="8450" max="8460" width="9.453125" customWidth="1"/>
    <col min="8705" max="8705" width="21.36328125" customWidth="1"/>
    <col min="8706" max="8716" width="9.453125" customWidth="1"/>
    <col min="8961" max="8961" width="21.36328125" customWidth="1"/>
    <col min="8962" max="8972" width="9.453125" customWidth="1"/>
    <col min="9217" max="9217" width="21.36328125" customWidth="1"/>
    <col min="9218" max="9228" width="9.453125" customWidth="1"/>
    <col min="9473" max="9473" width="21.36328125" customWidth="1"/>
    <col min="9474" max="9484" width="9.453125" customWidth="1"/>
    <col min="9729" max="9729" width="21.36328125" customWidth="1"/>
    <col min="9730" max="9740" width="9.453125" customWidth="1"/>
    <col min="9985" max="9985" width="21.36328125" customWidth="1"/>
    <col min="9986" max="9996" width="9.453125" customWidth="1"/>
    <col min="10241" max="10241" width="21.36328125" customWidth="1"/>
    <col min="10242" max="10252" width="9.453125" customWidth="1"/>
    <col min="10497" max="10497" width="21.36328125" customWidth="1"/>
    <col min="10498" max="10508" width="9.453125" customWidth="1"/>
    <col min="10753" max="10753" width="21.36328125" customWidth="1"/>
    <col min="10754" max="10764" width="9.453125" customWidth="1"/>
    <col min="11009" max="11009" width="21.36328125" customWidth="1"/>
    <col min="11010" max="11020" width="9.453125" customWidth="1"/>
    <col min="11265" max="11265" width="21.36328125" customWidth="1"/>
    <col min="11266" max="11276" width="9.453125" customWidth="1"/>
    <col min="11521" max="11521" width="21.36328125" customWidth="1"/>
    <col min="11522" max="11532" width="9.453125" customWidth="1"/>
    <col min="11777" max="11777" width="21.36328125" customWidth="1"/>
    <col min="11778" max="11788" width="9.453125" customWidth="1"/>
    <col min="12033" max="12033" width="21.36328125" customWidth="1"/>
    <col min="12034" max="12044" width="9.453125" customWidth="1"/>
    <col min="12289" max="12289" width="21.36328125" customWidth="1"/>
    <col min="12290" max="12300" width="9.453125" customWidth="1"/>
    <col min="12545" max="12545" width="21.36328125" customWidth="1"/>
    <col min="12546" max="12556" width="9.453125" customWidth="1"/>
    <col min="12801" max="12801" width="21.36328125" customWidth="1"/>
    <col min="12802" max="12812" width="9.453125" customWidth="1"/>
    <col min="13057" max="13057" width="21.36328125" customWidth="1"/>
    <col min="13058" max="13068" width="9.453125" customWidth="1"/>
    <col min="13313" max="13313" width="21.36328125" customWidth="1"/>
    <col min="13314" max="13324" width="9.453125" customWidth="1"/>
    <col min="13569" max="13569" width="21.36328125" customWidth="1"/>
    <col min="13570" max="13580" width="9.453125" customWidth="1"/>
    <col min="13825" max="13825" width="21.36328125" customWidth="1"/>
    <col min="13826" max="13836" width="9.453125" customWidth="1"/>
    <col min="14081" max="14081" width="21.36328125" customWidth="1"/>
    <col min="14082" max="14092" width="9.453125" customWidth="1"/>
    <col min="14337" max="14337" width="21.36328125" customWidth="1"/>
    <col min="14338" max="14348" width="9.453125" customWidth="1"/>
    <col min="14593" max="14593" width="21.36328125" customWidth="1"/>
    <col min="14594" max="14604" width="9.453125" customWidth="1"/>
    <col min="14849" max="14849" width="21.36328125" customWidth="1"/>
    <col min="14850" max="14860" width="9.453125" customWidth="1"/>
    <col min="15105" max="15105" width="21.36328125" customWidth="1"/>
    <col min="15106" max="15116" width="9.453125" customWidth="1"/>
    <col min="15361" max="15361" width="21.36328125" customWidth="1"/>
    <col min="15362" max="15372" width="9.453125" customWidth="1"/>
    <col min="15617" max="15617" width="21.36328125" customWidth="1"/>
    <col min="15618" max="15628" width="9.453125" customWidth="1"/>
    <col min="15873" max="15873" width="21.36328125" customWidth="1"/>
    <col min="15874" max="15884" width="9.453125" customWidth="1"/>
    <col min="16129" max="16129" width="21.36328125" customWidth="1"/>
    <col min="16130" max="16140" width="9.453125" customWidth="1"/>
  </cols>
  <sheetData>
    <row r="1" spans="1:15" ht="20" x14ac:dyDescent="0.4">
      <c r="A1" s="137" t="s">
        <v>377</v>
      </c>
      <c r="B1" s="137"/>
      <c r="C1" s="137"/>
      <c r="D1" s="137"/>
      <c r="E1" s="137"/>
      <c r="F1" s="137"/>
      <c r="G1" s="137"/>
      <c r="H1" s="137"/>
      <c r="I1" s="137"/>
      <c r="J1" s="138"/>
      <c r="K1" s="138"/>
      <c r="L1" s="138"/>
      <c r="M1" s="138"/>
    </row>
    <row r="2" spans="1:15" x14ac:dyDescent="0.35">
      <c r="A2" s="13" t="s">
        <v>389</v>
      </c>
      <c r="B2" s="13"/>
      <c r="C2" s="13"/>
    </row>
    <row r="3" spans="1:15" x14ac:dyDescent="0.35">
      <c r="A3" s="13" t="s">
        <v>304</v>
      </c>
      <c r="B3" s="13"/>
      <c r="C3" s="13"/>
    </row>
    <row r="4" spans="1:15" x14ac:dyDescent="0.35">
      <c r="A4" s="105" t="s">
        <v>378</v>
      </c>
      <c r="B4" s="140"/>
      <c r="C4" s="140"/>
      <c r="D4" s="140"/>
      <c r="E4" s="140"/>
      <c r="F4" s="140"/>
      <c r="G4" s="140"/>
      <c r="H4" s="140"/>
      <c r="I4" s="140"/>
      <c r="J4" s="140"/>
    </row>
    <row r="5" spans="1:15" ht="15" thickBot="1" x14ac:dyDescent="0.4">
      <c r="A5" s="140"/>
      <c r="B5" s="140"/>
      <c r="C5" s="140"/>
      <c r="D5" s="140"/>
      <c r="E5" s="140"/>
      <c r="F5" s="140"/>
      <c r="G5" s="140"/>
      <c r="H5" s="140"/>
      <c r="I5" s="140"/>
      <c r="J5" s="140"/>
    </row>
    <row r="6" spans="1:15" ht="15" thickBot="1" x14ac:dyDescent="0.4">
      <c r="A6" s="409" t="s">
        <v>1</v>
      </c>
      <c r="B6" s="687" t="s">
        <v>34</v>
      </c>
      <c r="C6" s="688"/>
      <c r="D6" s="688"/>
      <c r="E6" s="688"/>
      <c r="F6" s="688"/>
      <c r="G6" s="688"/>
      <c r="H6" s="688"/>
      <c r="I6" s="689"/>
      <c r="K6" s="139"/>
    </row>
    <row r="7" spans="1:15" ht="43" x14ac:dyDescent="0.35">
      <c r="A7" s="14" t="s">
        <v>2</v>
      </c>
      <c r="B7" s="15" t="s">
        <v>3</v>
      </c>
      <c r="C7" s="16" t="s">
        <v>4</v>
      </c>
      <c r="D7" s="16" t="s">
        <v>5</v>
      </c>
      <c r="E7" s="16" t="s">
        <v>6</v>
      </c>
      <c r="F7" s="16" t="s">
        <v>159</v>
      </c>
      <c r="G7" s="16" t="s">
        <v>160</v>
      </c>
      <c r="H7" s="16" t="s">
        <v>161</v>
      </c>
      <c r="I7" s="16" t="s">
        <v>162</v>
      </c>
      <c r="J7" s="15" t="s">
        <v>14</v>
      </c>
      <c r="K7" s="15" t="s">
        <v>15</v>
      </c>
      <c r="L7" s="18" t="s">
        <v>16</v>
      </c>
    </row>
    <row r="8" spans="1:15" ht="32.5" x14ac:dyDescent="0.35">
      <c r="A8" s="19" t="s">
        <v>379</v>
      </c>
      <c r="B8" s="24" t="s">
        <v>36</v>
      </c>
      <c r="C8" s="21" t="s">
        <v>380</v>
      </c>
      <c r="D8" s="21" t="s">
        <v>381</v>
      </c>
      <c r="E8" s="21" t="s">
        <v>21</v>
      </c>
      <c r="F8" s="21">
        <v>32</v>
      </c>
      <c r="G8" s="22">
        <v>127.73</v>
      </c>
      <c r="H8" s="22">
        <v>114.06</v>
      </c>
      <c r="I8" s="22">
        <v>111.75</v>
      </c>
      <c r="J8" s="23">
        <v>0.25</v>
      </c>
      <c r="K8" s="23">
        <v>0.35</v>
      </c>
      <c r="L8" s="24">
        <v>28</v>
      </c>
    </row>
    <row r="9" spans="1:15" ht="39.5" x14ac:dyDescent="0.35">
      <c r="A9" s="19" t="s">
        <v>382</v>
      </c>
      <c r="B9" s="24"/>
      <c r="C9" s="21" t="s">
        <v>383</v>
      </c>
      <c r="D9" s="21"/>
      <c r="E9" s="21"/>
      <c r="F9" s="21"/>
      <c r="G9" s="22"/>
      <c r="H9" s="22"/>
      <c r="I9" s="22"/>
      <c r="J9" s="23"/>
      <c r="K9" s="23"/>
      <c r="L9" s="24"/>
    </row>
    <row r="10" spans="1:15" ht="32.5" x14ac:dyDescent="0.35">
      <c r="A10" s="84" t="s">
        <v>27</v>
      </c>
      <c r="B10" s="24"/>
      <c r="C10" s="21" t="s">
        <v>384</v>
      </c>
      <c r="D10" s="21"/>
      <c r="E10" s="21"/>
      <c r="F10" s="21"/>
      <c r="G10" s="22"/>
      <c r="H10" s="22"/>
      <c r="I10" s="22"/>
      <c r="J10" s="23"/>
      <c r="K10" s="23"/>
      <c r="L10" s="24"/>
    </row>
    <row r="11" spans="1:15" ht="31.5" x14ac:dyDescent="0.35">
      <c r="A11" s="84" t="s">
        <v>164</v>
      </c>
      <c r="B11" s="24"/>
      <c r="C11" s="24" t="s">
        <v>385</v>
      </c>
      <c r="D11" s="21"/>
      <c r="E11" s="21"/>
      <c r="F11" s="21"/>
      <c r="G11" s="22"/>
      <c r="H11" s="22"/>
      <c r="I11" s="22"/>
      <c r="J11" s="23"/>
      <c r="K11" s="23"/>
      <c r="L11" s="24"/>
    </row>
    <row r="12" spans="1:15" ht="26" x14ac:dyDescent="0.35">
      <c r="A12" s="84" t="s">
        <v>166</v>
      </c>
      <c r="B12" s="24"/>
      <c r="C12" s="20"/>
      <c r="D12" s="20"/>
      <c r="E12" s="20"/>
      <c r="F12" s="20"/>
      <c r="G12" s="22"/>
      <c r="H12" s="22"/>
      <c r="I12" s="22"/>
      <c r="J12" s="23"/>
      <c r="K12" s="23"/>
      <c r="L12" s="24"/>
    </row>
    <row r="13" spans="1:15" ht="26" x14ac:dyDescent="0.35">
      <c r="A13" s="84" t="s">
        <v>97</v>
      </c>
      <c r="B13" s="24"/>
      <c r="C13" s="20" t="s">
        <v>386</v>
      </c>
      <c r="D13" s="20"/>
      <c r="E13" s="20"/>
      <c r="F13" s="20"/>
      <c r="G13" s="22"/>
      <c r="H13" s="22"/>
      <c r="I13" s="22"/>
      <c r="J13" s="23"/>
      <c r="K13" s="23"/>
      <c r="L13" s="24"/>
    </row>
    <row r="14" spans="1:15" ht="41.5" x14ac:dyDescent="0.35">
      <c r="A14" s="84" t="s">
        <v>167</v>
      </c>
      <c r="B14" s="24"/>
      <c r="C14" s="20" t="s">
        <v>387</v>
      </c>
      <c r="D14" s="20"/>
      <c r="E14" s="20"/>
      <c r="F14" s="20"/>
      <c r="G14" s="22"/>
      <c r="H14" s="22"/>
      <c r="I14" s="22"/>
      <c r="J14" s="23"/>
      <c r="K14" s="23"/>
      <c r="L14" s="24"/>
    </row>
    <row r="15" spans="1:15" ht="26.5" thickBot="1" x14ac:dyDescent="0.4">
      <c r="A15" s="104" t="s">
        <v>168</v>
      </c>
      <c r="B15" s="24"/>
      <c r="C15" s="20"/>
      <c r="D15" s="20"/>
      <c r="E15" s="20"/>
      <c r="F15" s="20"/>
      <c r="G15" s="22"/>
      <c r="H15" s="22"/>
      <c r="I15" s="22"/>
      <c r="J15" s="23"/>
      <c r="K15" s="23"/>
      <c r="L15" s="24"/>
    </row>
    <row r="16" spans="1:15" x14ac:dyDescent="0.35">
      <c r="A16" s="141"/>
      <c r="B16" s="141"/>
      <c r="C16" s="141"/>
      <c r="D16" s="141"/>
      <c r="E16" s="141"/>
      <c r="F16" s="141"/>
      <c r="G16" s="141"/>
      <c r="H16" s="141"/>
      <c r="I16" s="141"/>
      <c r="J16" s="141"/>
      <c r="K16" s="141"/>
      <c r="L16" s="141"/>
      <c r="M16" s="141"/>
      <c r="N16" s="141"/>
      <c r="O16" s="141"/>
    </row>
  </sheetData>
  <mergeCells count="1">
    <mergeCell ref="B6:I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48"/>
  <sheetViews>
    <sheetView zoomScale="115" zoomScaleNormal="115" workbookViewId="0">
      <selection activeCell="F4" sqref="F4"/>
    </sheetView>
  </sheetViews>
  <sheetFormatPr defaultRowHeight="14.5" x14ac:dyDescent="0.35"/>
  <cols>
    <col min="1" max="1" width="21.90625" customWidth="1"/>
    <col min="2" max="3" width="13.36328125" customWidth="1"/>
    <col min="4" max="4" width="13.36328125" style="113" customWidth="1"/>
    <col min="5" max="10" width="12.36328125" customWidth="1"/>
    <col min="11" max="12" width="9.54296875" customWidth="1"/>
    <col min="13" max="13" width="6.36328125" customWidth="1"/>
    <col min="14" max="14" width="6.08984375" customWidth="1"/>
    <col min="15" max="15" width="5.6328125" customWidth="1"/>
    <col min="16" max="16" width="6.453125" customWidth="1"/>
    <col min="17" max="17" width="6.08984375" customWidth="1"/>
    <col min="18" max="18" width="5.54296875" customWidth="1"/>
  </cols>
  <sheetData>
    <row r="1" spans="1:18" ht="20" x14ac:dyDescent="0.4">
      <c r="A1" s="1" t="s">
        <v>1479</v>
      </c>
      <c r="B1" s="35"/>
      <c r="C1" s="35"/>
      <c r="D1" s="35"/>
      <c r="E1" s="35"/>
      <c r="F1" s="35"/>
      <c r="G1" s="35"/>
      <c r="H1" s="2"/>
      <c r="I1" s="2"/>
      <c r="J1" s="2"/>
      <c r="K1" s="2"/>
    </row>
    <row r="2" spans="1:18" x14ac:dyDescent="0.35">
      <c r="A2" t="s">
        <v>303</v>
      </c>
      <c r="D2"/>
    </row>
    <row r="3" spans="1:18" x14ac:dyDescent="0.35">
      <c r="A3" t="s">
        <v>310</v>
      </c>
      <c r="D3"/>
    </row>
    <row r="4" spans="1:18" x14ac:dyDescent="0.35">
      <c r="D4"/>
    </row>
    <row r="5" spans="1:18" ht="15" thickBot="1" x14ac:dyDescent="0.4">
      <c r="A5" s="37" t="s">
        <v>1</v>
      </c>
      <c r="B5" s="690" t="s">
        <v>1093</v>
      </c>
      <c r="C5" s="691"/>
      <c r="D5" s="691"/>
      <c r="E5" s="692"/>
      <c r="F5" s="692"/>
      <c r="G5" s="692"/>
      <c r="H5" s="693"/>
    </row>
    <row r="6" spans="1:18" ht="53.5" x14ac:dyDescent="0.35">
      <c r="A6" s="14" t="s">
        <v>2</v>
      </c>
      <c r="B6" s="15" t="s">
        <v>3</v>
      </c>
      <c r="C6" s="16" t="s">
        <v>4</v>
      </c>
      <c r="D6" s="17" t="s">
        <v>5</v>
      </c>
      <c r="E6" s="16" t="s">
        <v>184</v>
      </c>
      <c r="F6" s="16" t="s">
        <v>185</v>
      </c>
      <c r="G6" s="16" t="s">
        <v>186</v>
      </c>
      <c r="H6" s="16" t="s">
        <v>187</v>
      </c>
      <c r="I6" s="16" t="s">
        <v>188</v>
      </c>
      <c r="J6" s="16" t="s">
        <v>189</v>
      </c>
      <c r="K6" s="15" t="s">
        <v>15</v>
      </c>
      <c r="L6" s="15" t="s">
        <v>16</v>
      </c>
      <c r="M6" s="114"/>
      <c r="N6" s="114"/>
      <c r="O6" s="114"/>
      <c r="P6" s="114"/>
      <c r="Q6" s="114"/>
      <c r="R6" s="114"/>
    </row>
    <row r="7" spans="1:18" x14ac:dyDescent="0.35">
      <c r="A7" s="483" t="s">
        <v>1099</v>
      </c>
      <c r="B7" s="50" t="s">
        <v>1100</v>
      </c>
      <c r="C7" s="50" t="s">
        <v>1101</v>
      </c>
      <c r="D7" s="50" t="s">
        <v>1101</v>
      </c>
      <c r="E7" s="484">
        <v>11878</v>
      </c>
      <c r="F7" s="483" t="s">
        <v>386</v>
      </c>
      <c r="G7" s="483" t="s">
        <v>386</v>
      </c>
      <c r="H7" s="483" t="s">
        <v>386</v>
      </c>
      <c r="I7" s="483" t="s">
        <v>386</v>
      </c>
      <c r="J7" s="483" t="s">
        <v>386</v>
      </c>
      <c r="K7" s="50" t="s">
        <v>1102</v>
      </c>
      <c r="L7" s="50" t="s">
        <v>1103</v>
      </c>
      <c r="M7" s="103"/>
      <c r="N7" s="103"/>
      <c r="O7" s="103"/>
      <c r="P7" s="103"/>
      <c r="Q7" s="103"/>
      <c r="R7" s="103"/>
    </row>
    <row r="8" spans="1:18" x14ac:dyDescent="0.35">
      <c r="A8" s="483" t="s">
        <v>1104</v>
      </c>
      <c r="B8" s="50" t="s">
        <v>1100</v>
      </c>
      <c r="C8" s="50" t="s">
        <v>1105</v>
      </c>
      <c r="D8" s="50" t="s">
        <v>1105</v>
      </c>
      <c r="E8" s="484">
        <v>11187</v>
      </c>
      <c r="F8" s="483" t="s">
        <v>386</v>
      </c>
      <c r="G8" s="483" t="s">
        <v>386</v>
      </c>
      <c r="H8" s="483" t="s">
        <v>386</v>
      </c>
      <c r="I8" s="483" t="s">
        <v>386</v>
      </c>
      <c r="J8" s="483" t="s">
        <v>386</v>
      </c>
      <c r="K8" s="50" t="s">
        <v>1102</v>
      </c>
      <c r="L8" s="50" t="s">
        <v>1103</v>
      </c>
      <c r="M8" s="103"/>
      <c r="N8" s="103"/>
      <c r="O8" s="103"/>
      <c r="P8" s="103"/>
      <c r="Q8" s="103"/>
      <c r="R8" s="103"/>
    </row>
    <row r="9" spans="1:18" x14ac:dyDescent="0.35">
      <c r="A9" s="483" t="s">
        <v>1106</v>
      </c>
      <c r="B9" s="50" t="s">
        <v>1100</v>
      </c>
      <c r="C9" s="50" t="s">
        <v>1107</v>
      </c>
      <c r="D9" s="50" t="s">
        <v>1108</v>
      </c>
      <c r="E9" s="484">
        <v>8065</v>
      </c>
      <c r="F9" s="483" t="s">
        <v>386</v>
      </c>
      <c r="G9" s="483" t="s">
        <v>386</v>
      </c>
      <c r="H9" s="483" t="s">
        <v>386</v>
      </c>
      <c r="I9" s="483" t="s">
        <v>386</v>
      </c>
      <c r="J9" s="483" t="s">
        <v>386</v>
      </c>
      <c r="K9" s="50" t="s">
        <v>1102</v>
      </c>
      <c r="L9" s="50" t="s">
        <v>1103</v>
      </c>
      <c r="M9" s="103"/>
      <c r="N9" s="103"/>
      <c r="O9" s="103"/>
      <c r="P9" s="103"/>
      <c r="Q9" s="103"/>
      <c r="R9" s="103"/>
    </row>
    <row r="10" spans="1:18" x14ac:dyDescent="0.35">
      <c r="A10" s="483" t="s">
        <v>1109</v>
      </c>
      <c r="B10" s="50" t="s">
        <v>1100</v>
      </c>
      <c r="C10" s="50" t="s">
        <v>1110</v>
      </c>
      <c r="D10" s="50" t="s">
        <v>1111</v>
      </c>
      <c r="E10" s="484">
        <v>9364</v>
      </c>
      <c r="F10" s="483" t="s">
        <v>386</v>
      </c>
      <c r="G10" s="483" t="s">
        <v>386</v>
      </c>
      <c r="H10" s="483" t="s">
        <v>386</v>
      </c>
      <c r="I10" s="483" t="s">
        <v>386</v>
      </c>
      <c r="J10" s="483" t="s">
        <v>386</v>
      </c>
      <c r="K10" s="50" t="s">
        <v>1102</v>
      </c>
      <c r="L10" s="50" t="s">
        <v>1103</v>
      </c>
      <c r="M10" s="103"/>
      <c r="N10" s="103"/>
      <c r="O10" s="103"/>
      <c r="P10" s="103"/>
      <c r="Q10" s="103"/>
      <c r="R10" s="103"/>
    </row>
    <row r="11" spans="1:18" x14ac:dyDescent="0.35">
      <c r="A11" s="483" t="s">
        <v>1112</v>
      </c>
      <c r="B11" s="50" t="s">
        <v>1100</v>
      </c>
      <c r="C11" s="50" t="s">
        <v>1113</v>
      </c>
      <c r="D11" s="50" t="s">
        <v>1114</v>
      </c>
      <c r="E11" s="484">
        <v>880</v>
      </c>
      <c r="F11" s="483" t="s">
        <v>386</v>
      </c>
      <c r="G11" s="483" t="s">
        <v>386</v>
      </c>
      <c r="H11" s="483" t="s">
        <v>386</v>
      </c>
      <c r="I11" s="483" t="s">
        <v>386</v>
      </c>
      <c r="J11" s="483" t="s">
        <v>386</v>
      </c>
      <c r="K11" s="50" t="s">
        <v>1102</v>
      </c>
      <c r="L11" s="50"/>
      <c r="M11" s="103"/>
      <c r="N11" s="103"/>
      <c r="O11" s="103"/>
      <c r="P11" s="103"/>
      <c r="Q11" s="103"/>
      <c r="R11" s="103"/>
    </row>
    <row r="12" spans="1:18" ht="31.5" x14ac:dyDescent="0.35">
      <c r="A12" s="24" t="s">
        <v>1115</v>
      </c>
      <c r="B12" s="50"/>
      <c r="C12" s="50"/>
      <c r="D12" s="483"/>
      <c r="E12" s="484" t="s">
        <v>1116</v>
      </c>
      <c r="F12" s="483" t="s">
        <v>1116</v>
      </c>
      <c r="G12" s="483" t="s">
        <v>1116</v>
      </c>
      <c r="H12" s="483" t="s">
        <v>1116</v>
      </c>
      <c r="I12" s="483" t="s">
        <v>1116</v>
      </c>
      <c r="J12" s="483" t="s">
        <v>1116</v>
      </c>
      <c r="K12" s="50"/>
      <c r="L12" s="50"/>
      <c r="M12" s="103"/>
      <c r="N12" s="103"/>
      <c r="O12" s="103"/>
      <c r="P12" s="103"/>
      <c r="Q12" s="103"/>
      <c r="R12" s="103"/>
    </row>
    <row r="13" spans="1:18" ht="21.5" x14ac:dyDescent="0.35">
      <c r="A13" s="485" t="s">
        <v>27</v>
      </c>
      <c r="B13" s="50"/>
      <c r="C13" s="50"/>
      <c r="D13" s="483"/>
      <c r="E13" s="484" t="s">
        <v>386</v>
      </c>
      <c r="F13" s="483" t="s">
        <v>386</v>
      </c>
      <c r="G13" s="483" t="s">
        <v>386</v>
      </c>
      <c r="H13" s="483" t="s">
        <v>386</v>
      </c>
      <c r="I13" s="483" t="s">
        <v>386</v>
      </c>
      <c r="J13" s="483" t="s">
        <v>386</v>
      </c>
      <c r="K13" s="50"/>
      <c r="L13" s="50"/>
      <c r="M13" s="103"/>
      <c r="N13" s="103"/>
      <c r="O13" s="103"/>
      <c r="P13" s="103"/>
      <c r="Q13" s="103"/>
      <c r="R13" s="103"/>
    </row>
    <row r="14" spans="1:18" x14ac:dyDescent="0.35">
      <c r="A14" s="485" t="s">
        <v>166</v>
      </c>
      <c r="B14" s="50" t="s">
        <v>1100</v>
      </c>
      <c r="C14" s="50" t="s">
        <v>1117</v>
      </c>
      <c r="D14" s="50"/>
      <c r="E14" s="484" t="s">
        <v>1117</v>
      </c>
      <c r="F14" s="50"/>
      <c r="G14" s="50"/>
      <c r="H14" s="50"/>
      <c r="I14" s="50"/>
      <c r="J14" s="50"/>
      <c r="K14" s="50"/>
      <c r="L14" s="50"/>
      <c r="M14" s="103"/>
      <c r="N14" s="103"/>
      <c r="O14" s="103"/>
      <c r="P14" s="103"/>
      <c r="Q14" s="103"/>
      <c r="R14" s="103"/>
    </row>
    <row r="15" spans="1:18" ht="21.5" x14ac:dyDescent="0.35">
      <c r="A15" s="485" t="s">
        <v>1118</v>
      </c>
      <c r="B15" s="50" t="s">
        <v>1100</v>
      </c>
      <c r="C15" s="50" t="s">
        <v>1117</v>
      </c>
      <c r="D15" s="50"/>
      <c r="E15" s="484" t="s">
        <v>1117</v>
      </c>
      <c r="F15" s="50"/>
      <c r="G15" s="50"/>
      <c r="H15" s="50"/>
      <c r="I15" s="50"/>
      <c r="J15" s="50"/>
      <c r="K15" s="50"/>
      <c r="L15" s="50"/>
      <c r="M15" s="103"/>
      <c r="N15" s="103"/>
      <c r="O15" s="103"/>
      <c r="P15" s="103"/>
      <c r="Q15" s="103"/>
      <c r="R15" s="103"/>
    </row>
    <row r="16" spans="1:18" x14ac:dyDescent="0.35">
      <c r="A16" s="485" t="s">
        <v>1119</v>
      </c>
      <c r="B16" s="50"/>
      <c r="C16" s="50"/>
      <c r="D16" s="50"/>
      <c r="E16" s="484" t="s">
        <v>1120</v>
      </c>
      <c r="F16" s="50"/>
      <c r="G16" s="50"/>
      <c r="H16" s="50"/>
      <c r="I16" s="50"/>
      <c r="J16" s="50"/>
      <c r="K16" s="50"/>
      <c r="L16" s="50"/>
      <c r="M16" s="103"/>
      <c r="N16" s="103"/>
      <c r="O16" s="103"/>
      <c r="P16" s="103"/>
      <c r="Q16" s="103"/>
      <c r="R16" s="103"/>
    </row>
    <row r="17" spans="1:18" x14ac:dyDescent="0.35">
      <c r="A17" s="485" t="s">
        <v>1121</v>
      </c>
      <c r="B17" s="50" t="s">
        <v>1100</v>
      </c>
      <c r="C17" s="50" t="s">
        <v>1117</v>
      </c>
      <c r="D17" s="50"/>
      <c r="E17" s="484" t="s">
        <v>1117</v>
      </c>
      <c r="F17" s="483" t="s">
        <v>386</v>
      </c>
      <c r="G17" s="483" t="s">
        <v>386</v>
      </c>
      <c r="H17" s="483" t="s">
        <v>386</v>
      </c>
      <c r="I17" s="483" t="s">
        <v>386</v>
      </c>
      <c r="J17" s="483" t="s">
        <v>386</v>
      </c>
      <c r="K17" s="50" t="s">
        <v>1102</v>
      </c>
      <c r="L17" s="50" t="s">
        <v>1103</v>
      </c>
      <c r="M17" s="103"/>
      <c r="N17" s="103"/>
      <c r="O17" s="103"/>
      <c r="P17" s="103"/>
      <c r="Q17" s="103"/>
      <c r="R17" s="103"/>
    </row>
    <row r="18" spans="1:18" x14ac:dyDescent="0.35">
      <c r="A18" s="486"/>
      <c r="B18" s="486"/>
      <c r="C18" s="486"/>
      <c r="D18" s="486"/>
      <c r="E18" s="487"/>
      <c r="F18" s="486"/>
      <c r="G18" s="486"/>
      <c r="H18" s="486"/>
      <c r="I18" s="486"/>
      <c r="J18" s="486"/>
      <c r="K18" s="486"/>
      <c r="L18" s="486"/>
      <c r="M18" s="103"/>
      <c r="N18" s="103"/>
      <c r="O18" s="103"/>
      <c r="P18" s="103"/>
      <c r="Q18" s="103"/>
      <c r="R18" s="103"/>
    </row>
    <row r="19" spans="1:18" x14ac:dyDescent="0.35">
      <c r="A19" s="488" t="s">
        <v>1122</v>
      </c>
      <c r="B19" s="50" t="s">
        <v>1100</v>
      </c>
      <c r="C19" s="488" t="s">
        <v>1123</v>
      </c>
      <c r="D19" s="488" t="s">
        <v>1124</v>
      </c>
      <c r="E19" s="489">
        <v>11466</v>
      </c>
      <c r="F19" s="483" t="s">
        <v>386</v>
      </c>
      <c r="G19" s="483" t="s">
        <v>386</v>
      </c>
      <c r="H19" s="483" t="s">
        <v>386</v>
      </c>
      <c r="I19" s="483" t="s">
        <v>386</v>
      </c>
      <c r="J19" s="483" t="s">
        <v>386</v>
      </c>
      <c r="K19" s="50" t="s">
        <v>1102</v>
      </c>
      <c r="L19" s="50" t="s">
        <v>1103</v>
      </c>
      <c r="M19" s="103"/>
      <c r="N19" s="103"/>
      <c r="O19" s="103"/>
      <c r="P19" s="103"/>
      <c r="Q19" s="103"/>
      <c r="R19" s="103"/>
    </row>
    <row r="20" spans="1:18" x14ac:dyDescent="0.35">
      <c r="A20" s="488" t="s">
        <v>1122</v>
      </c>
      <c r="B20" s="50" t="s">
        <v>1100</v>
      </c>
      <c r="C20" s="488" t="s">
        <v>1125</v>
      </c>
      <c r="D20" s="488" t="s">
        <v>1126</v>
      </c>
      <c r="E20" s="489">
        <v>14569</v>
      </c>
      <c r="F20" s="483" t="s">
        <v>386</v>
      </c>
      <c r="G20" s="483" t="s">
        <v>386</v>
      </c>
      <c r="H20" s="483" t="s">
        <v>386</v>
      </c>
      <c r="I20" s="483" t="s">
        <v>386</v>
      </c>
      <c r="J20" s="483" t="s">
        <v>386</v>
      </c>
      <c r="K20" s="50" t="s">
        <v>1102</v>
      </c>
      <c r="L20" s="50" t="s">
        <v>1103</v>
      </c>
      <c r="M20" s="103"/>
      <c r="N20" s="103"/>
      <c r="O20" s="103"/>
      <c r="P20" s="103"/>
      <c r="Q20" s="103"/>
      <c r="R20" s="103"/>
    </row>
    <row r="21" spans="1:18" x14ac:dyDescent="0.35">
      <c r="A21" s="488" t="s">
        <v>1127</v>
      </c>
      <c r="B21" s="50" t="s">
        <v>1100</v>
      </c>
      <c r="C21" s="488" t="s">
        <v>1128</v>
      </c>
      <c r="D21" s="488" t="s">
        <v>1129</v>
      </c>
      <c r="E21" s="489">
        <v>7374</v>
      </c>
      <c r="F21" s="483" t="s">
        <v>386</v>
      </c>
      <c r="G21" s="483" t="s">
        <v>386</v>
      </c>
      <c r="H21" s="483" t="s">
        <v>386</v>
      </c>
      <c r="I21" s="483" t="s">
        <v>386</v>
      </c>
      <c r="J21" s="483" t="s">
        <v>386</v>
      </c>
      <c r="K21" s="50" t="s">
        <v>1102</v>
      </c>
      <c r="L21" s="50" t="s">
        <v>1103</v>
      </c>
      <c r="M21" s="103"/>
      <c r="N21" s="103"/>
      <c r="O21" s="103"/>
      <c r="P21" s="103"/>
      <c r="Q21" s="103"/>
      <c r="R21" s="103"/>
    </row>
    <row r="22" spans="1:18" x14ac:dyDescent="0.35">
      <c r="A22" s="488" t="s">
        <v>1130</v>
      </c>
      <c r="B22" s="50" t="s">
        <v>1100</v>
      </c>
      <c r="C22" s="488" t="s">
        <v>1131</v>
      </c>
      <c r="D22" s="488" t="s">
        <v>1132</v>
      </c>
      <c r="E22" s="489">
        <v>788</v>
      </c>
      <c r="F22" s="483" t="s">
        <v>386</v>
      </c>
      <c r="G22" s="483" t="s">
        <v>386</v>
      </c>
      <c r="H22" s="483" t="s">
        <v>386</v>
      </c>
      <c r="I22" s="483" t="s">
        <v>386</v>
      </c>
      <c r="J22" s="483" t="s">
        <v>386</v>
      </c>
      <c r="K22" s="50" t="s">
        <v>1102</v>
      </c>
      <c r="L22" s="50" t="s">
        <v>1103</v>
      </c>
      <c r="M22" s="103"/>
      <c r="N22" s="103"/>
      <c r="O22" s="103"/>
      <c r="P22" s="103"/>
      <c r="Q22" s="103"/>
      <c r="R22" s="103"/>
    </row>
    <row r="23" spans="1:18" x14ac:dyDescent="0.35">
      <c r="A23" s="488" t="s">
        <v>1130</v>
      </c>
      <c r="B23" s="50" t="s">
        <v>1100</v>
      </c>
      <c r="C23" s="488" t="s">
        <v>1133</v>
      </c>
      <c r="D23" s="488" t="s">
        <v>1134</v>
      </c>
      <c r="E23" s="489">
        <v>947</v>
      </c>
      <c r="F23" s="483" t="s">
        <v>386</v>
      </c>
      <c r="G23" s="483" t="s">
        <v>386</v>
      </c>
      <c r="H23" s="483" t="s">
        <v>386</v>
      </c>
      <c r="I23" s="483" t="s">
        <v>386</v>
      </c>
      <c r="J23" s="483" t="s">
        <v>386</v>
      </c>
      <c r="K23" s="50" t="s">
        <v>1102</v>
      </c>
      <c r="L23" s="50" t="s">
        <v>1103</v>
      </c>
      <c r="M23" s="103"/>
      <c r="N23" s="103"/>
      <c r="O23" s="103"/>
      <c r="P23" s="103"/>
      <c r="Q23" s="103"/>
      <c r="R23" s="103"/>
    </row>
    <row r="24" spans="1:18" x14ac:dyDescent="0.35">
      <c r="A24" s="488" t="s">
        <v>1130</v>
      </c>
      <c r="B24" s="50" t="s">
        <v>1100</v>
      </c>
      <c r="C24" s="488" t="s">
        <v>1135</v>
      </c>
      <c r="D24" s="488" t="s">
        <v>1136</v>
      </c>
      <c r="E24" s="489">
        <v>1077</v>
      </c>
      <c r="F24" s="483" t="s">
        <v>386</v>
      </c>
      <c r="G24" s="483" t="s">
        <v>386</v>
      </c>
      <c r="H24" s="483" t="s">
        <v>386</v>
      </c>
      <c r="I24" s="483" t="s">
        <v>386</v>
      </c>
      <c r="J24" s="483" t="s">
        <v>386</v>
      </c>
      <c r="K24" s="50" t="s">
        <v>1102</v>
      </c>
      <c r="L24" s="50" t="s">
        <v>1103</v>
      </c>
      <c r="M24" s="103"/>
      <c r="N24" s="103"/>
      <c r="O24" s="103"/>
      <c r="P24" s="103"/>
      <c r="Q24" s="103"/>
      <c r="R24" s="103"/>
    </row>
    <row r="25" spans="1:18" x14ac:dyDescent="0.35">
      <c r="A25" s="488" t="s">
        <v>1130</v>
      </c>
      <c r="B25" s="50" t="s">
        <v>1100</v>
      </c>
      <c r="C25" s="488" t="s">
        <v>1137</v>
      </c>
      <c r="D25" s="488" t="s">
        <v>1138</v>
      </c>
      <c r="E25" s="489">
        <v>1384</v>
      </c>
      <c r="F25" s="483" t="s">
        <v>386</v>
      </c>
      <c r="G25" s="483" t="s">
        <v>386</v>
      </c>
      <c r="H25" s="483" t="s">
        <v>386</v>
      </c>
      <c r="I25" s="483" t="s">
        <v>386</v>
      </c>
      <c r="J25" s="483" t="s">
        <v>386</v>
      </c>
      <c r="K25" s="50" t="s">
        <v>1102</v>
      </c>
      <c r="L25" s="50" t="s">
        <v>1103</v>
      </c>
      <c r="M25" s="103"/>
      <c r="N25" s="103"/>
      <c r="O25" s="103"/>
      <c r="P25" s="103"/>
      <c r="Q25" s="103"/>
      <c r="R25" s="103"/>
    </row>
    <row r="26" spans="1:18" x14ac:dyDescent="0.35">
      <c r="A26" s="488" t="s">
        <v>1130</v>
      </c>
      <c r="B26" s="50" t="s">
        <v>1100</v>
      </c>
      <c r="C26" s="488" t="s">
        <v>1139</v>
      </c>
      <c r="D26" s="488" t="s">
        <v>1140</v>
      </c>
      <c r="E26" s="489">
        <v>1651</v>
      </c>
      <c r="F26" s="483" t="s">
        <v>386</v>
      </c>
      <c r="G26" s="483" t="s">
        <v>386</v>
      </c>
      <c r="H26" s="483" t="s">
        <v>386</v>
      </c>
      <c r="I26" s="483" t="s">
        <v>386</v>
      </c>
      <c r="J26" s="483" t="s">
        <v>386</v>
      </c>
      <c r="K26" s="50" t="s">
        <v>1102</v>
      </c>
      <c r="L26" s="50" t="s">
        <v>1103</v>
      </c>
      <c r="M26" s="103"/>
      <c r="N26" s="103"/>
      <c r="O26" s="103"/>
      <c r="P26" s="103"/>
      <c r="Q26" s="103"/>
      <c r="R26" s="103"/>
    </row>
    <row r="27" spans="1:18" x14ac:dyDescent="0.35">
      <c r="A27" s="488" t="s">
        <v>1130</v>
      </c>
      <c r="B27" s="50" t="s">
        <v>1100</v>
      </c>
      <c r="C27" s="488" t="s">
        <v>1141</v>
      </c>
      <c r="D27" s="488" t="s">
        <v>1142</v>
      </c>
      <c r="E27" s="489">
        <v>2254</v>
      </c>
      <c r="F27" s="483" t="s">
        <v>386</v>
      </c>
      <c r="G27" s="483" t="s">
        <v>386</v>
      </c>
      <c r="H27" s="483" t="s">
        <v>386</v>
      </c>
      <c r="I27" s="483" t="s">
        <v>386</v>
      </c>
      <c r="J27" s="483" t="s">
        <v>386</v>
      </c>
      <c r="K27" s="50" t="s">
        <v>1102</v>
      </c>
      <c r="L27" s="50" t="s">
        <v>1103</v>
      </c>
      <c r="M27" s="103"/>
      <c r="N27" s="103"/>
      <c r="O27" s="103"/>
      <c r="P27" s="103"/>
      <c r="Q27" s="103"/>
      <c r="R27" s="103"/>
    </row>
    <row r="28" spans="1:18" x14ac:dyDescent="0.35">
      <c r="A28" s="488" t="s">
        <v>1143</v>
      </c>
      <c r="B28" s="50" t="s">
        <v>1100</v>
      </c>
      <c r="C28" s="488" t="s">
        <v>1144</v>
      </c>
      <c r="D28" s="488" t="s">
        <v>1145</v>
      </c>
      <c r="E28" s="489">
        <v>1503</v>
      </c>
      <c r="F28" s="483" t="s">
        <v>386</v>
      </c>
      <c r="G28" s="483" t="s">
        <v>386</v>
      </c>
      <c r="H28" s="483" t="s">
        <v>386</v>
      </c>
      <c r="I28" s="483" t="s">
        <v>386</v>
      </c>
      <c r="J28" s="483" t="s">
        <v>386</v>
      </c>
      <c r="K28" s="50" t="s">
        <v>1102</v>
      </c>
      <c r="L28" s="50" t="s">
        <v>1103</v>
      </c>
      <c r="M28" s="103"/>
      <c r="N28" s="103"/>
      <c r="O28" s="103"/>
      <c r="P28" s="103"/>
      <c r="Q28" s="103"/>
      <c r="R28" s="103"/>
    </row>
    <row r="29" spans="1:18" x14ac:dyDescent="0.35">
      <c r="A29" s="488" t="s">
        <v>1143</v>
      </c>
      <c r="B29" s="50" t="s">
        <v>1100</v>
      </c>
      <c r="C29" s="488" t="s">
        <v>1146</v>
      </c>
      <c r="D29" s="488" t="s">
        <v>1147</v>
      </c>
      <c r="E29" s="489">
        <v>1713</v>
      </c>
      <c r="F29" s="483" t="s">
        <v>386</v>
      </c>
      <c r="G29" s="483" t="s">
        <v>386</v>
      </c>
      <c r="H29" s="483" t="s">
        <v>386</v>
      </c>
      <c r="I29" s="483" t="s">
        <v>386</v>
      </c>
      <c r="J29" s="483" t="s">
        <v>386</v>
      </c>
      <c r="K29" s="50" t="s">
        <v>1102</v>
      </c>
      <c r="L29" s="50" t="s">
        <v>1103</v>
      </c>
      <c r="M29" s="103"/>
      <c r="N29" s="103"/>
      <c r="O29" s="103"/>
      <c r="P29" s="103"/>
      <c r="Q29" s="103"/>
      <c r="R29" s="103"/>
    </row>
    <row r="30" spans="1:18" x14ac:dyDescent="0.35">
      <c r="A30" s="488" t="s">
        <v>1143</v>
      </c>
      <c r="B30" s="50" t="s">
        <v>1100</v>
      </c>
      <c r="C30" s="488" t="s">
        <v>1148</v>
      </c>
      <c r="D30" s="488" t="s">
        <v>1149</v>
      </c>
      <c r="E30" s="489">
        <v>2114</v>
      </c>
      <c r="F30" s="483" t="s">
        <v>386</v>
      </c>
      <c r="G30" s="483" t="s">
        <v>386</v>
      </c>
      <c r="H30" s="483" t="s">
        <v>386</v>
      </c>
      <c r="I30" s="483" t="s">
        <v>386</v>
      </c>
      <c r="J30" s="483" t="s">
        <v>386</v>
      </c>
      <c r="K30" s="50" t="s">
        <v>1102</v>
      </c>
      <c r="L30" s="50" t="s">
        <v>1103</v>
      </c>
      <c r="M30" s="103"/>
      <c r="N30" s="103"/>
      <c r="O30" s="103"/>
      <c r="P30" s="103"/>
      <c r="Q30" s="103"/>
      <c r="R30" s="103"/>
    </row>
    <row r="31" spans="1:18" x14ac:dyDescent="0.35">
      <c r="A31" s="485" t="s">
        <v>1121</v>
      </c>
      <c r="B31" s="50" t="s">
        <v>1100</v>
      </c>
      <c r="C31" s="50" t="s">
        <v>1150</v>
      </c>
      <c r="D31" s="50" t="s">
        <v>1151</v>
      </c>
      <c r="E31" s="484">
        <v>12200.144</v>
      </c>
      <c r="F31" s="483" t="s">
        <v>386</v>
      </c>
      <c r="G31" s="483" t="s">
        <v>386</v>
      </c>
      <c r="H31" s="483" t="s">
        <v>386</v>
      </c>
      <c r="I31" s="483" t="s">
        <v>386</v>
      </c>
      <c r="J31" s="483" t="s">
        <v>386</v>
      </c>
      <c r="K31" s="50" t="s">
        <v>1102</v>
      </c>
      <c r="L31" s="50" t="s">
        <v>1103</v>
      </c>
      <c r="M31" s="103"/>
      <c r="N31" s="103"/>
      <c r="O31" s="103"/>
      <c r="P31" s="103"/>
      <c r="Q31" s="103"/>
      <c r="R31" s="103"/>
    </row>
    <row r="32" spans="1:18" x14ac:dyDescent="0.35">
      <c r="A32" s="485" t="s">
        <v>1121</v>
      </c>
      <c r="B32" s="50" t="s">
        <v>1100</v>
      </c>
      <c r="C32" s="50" t="s">
        <v>1150</v>
      </c>
      <c r="D32" s="50" t="s">
        <v>1152</v>
      </c>
      <c r="E32" s="484">
        <v>15399.735999999999</v>
      </c>
      <c r="F32" s="483" t="s">
        <v>386</v>
      </c>
      <c r="G32" s="483" t="s">
        <v>386</v>
      </c>
      <c r="H32" s="483" t="s">
        <v>386</v>
      </c>
      <c r="I32" s="483" t="s">
        <v>386</v>
      </c>
      <c r="J32" s="483" t="s">
        <v>386</v>
      </c>
      <c r="K32" s="50" t="s">
        <v>1102</v>
      </c>
      <c r="L32" s="50" t="s">
        <v>1103</v>
      </c>
      <c r="M32" s="103"/>
      <c r="N32" s="103"/>
      <c r="O32" s="103"/>
      <c r="P32" s="103"/>
      <c r="Q32" s="103"/>
      <c r="R32" s="103"/>
    </row>
    <row r="33" spans="1:18" x14ac:dyDescent="0.35">
      <c r="A33" s="485" t="s">
        <v>1121</v>
      </c>
      <c r="B33" s="50" t="s">
        <v>1100</v>
      </c>
      <c r="C33" s="50" t="s">
        <v>1150</v>
      </c>
      <c r="D33" s="50" t="s">
        <v>1153</v>
      </c>
      <c r="E33" s="484">
        <v>17249.696</v>
      </c>
      <c r="F33" s="483" t="s">
        <v>386</v>
      </c>
      <c r="G33" s="483" t="s">
        <v>386</v>
      </c>
      <c r="H33" s="483" t="s">
        <v>386</v>
      </c>
      <c r="I33" s="483" t="s">
        <v>386</v>
      </c>
      <c r="J33" s="483" t="s">
        <v>386</v>
      </c>
      <c r="K33" s="50" t="s">
        <v>1102</v>
      </c>
      <c r="L33" s="50" t="s">
        <v>1103</v>
      </c>
      <c r="M33" s="103"/>
      <c r="N33" s="103"/>
      <c r="O33" s="103"/>
      <c r="P33" s="103"/>
      <c r="Q33" s="103"/>
      <c r="R33" s="103"/>
    </row>
    <row r="34" spans="1:18" x14ac:dyDescent="0.35">
      <c r="A34" s="485" t="s">
        <v>1121</v>
      </c>
      <c r="B34" s="50" t="s">
        <v>1100</v>
      </c>
      <c r="C34" s="50" t="s">
        <v>1154</v>
      </c>
      <c r="D34" s="50" t="s">
        <v>1155</v>
      </c>
      <c r="E34" s="484">
        <v>20448.384000000002</v>
      </c>
      <c r="F34" s="483" t="s">
        <v>386</v>
      </c>
      <c r="G34" s="483" t="s">
        <v>386</v>
      </c>
      <c r="H34" s="483" t="s">
        <v>386</v>
      </c>
      <c r="I34" s="483" t="s">
        <v>386</v>
      </c>
      <c r="J34" s="483" t="s">
        <v>386</v>
      </c>
      <c r="K34" s="50" t="s">
        <v>1102</v>
      </c>
      <c r="L34" s="50" t="s">
        <v>1103</v>
      </c>
      <c r="M34" s="103"/>
      <c r="N34" s="103"/>
      <c r="O34" s="103"/>
      <c r="P34" s="103"/>
      <c r="Q34" s="103"/>
      <c r="R34" s="103"/>
    </row>
    <row r="35" spans="1:18" x14ac:dyDescent="0.35">
      <c r="A35" s="485" t="s">
        <v>1121</v>
      </c>
      <c r="B35" s="50" t="s">
        <v>1100</v>
      </c>
      <c r="C35" s="50" t="s">
        <v>1154</v>
      </c>
      <c r="D35" s="50" t="s">
        <v>1156</v>
      </c>
      <c r="E35" s="484">
        <v>20448.384000000002</v>
      </c>
      <c r="F35" s="483" t="s">
        <v>386</v>
      </c>
      <c r="G35" s="483" t="s">
        <v>386</v>
      </c>
      <c r="H35" s="483" t="s">
        <v>386</v>
      </c>
      <c r="I35" s="483" t="s">
        <v>386</v>
      </c>
      <c r="J35" s="483" t="s">
        <v>386</v>
      </c>
      <c r="K35" s="50" t="s">
        <v>1102</v>
      </c>
      <c r="L35" s="50" t="s">
        <v>1103</v>
      </c>
      <c r="M35" s="103"/>
      <c r="N35" s="103"/>
      <c r="O35" s="103"/>
      <c r="P35" s="103"/>
      <c r="Q35" s="103"/>
      <c r="R35" s="103"/>
    </row>
    <row r="36" spans="1:18" x14ac:dyDescent="0.35">
      <c r="A36" s="485" t="s">
        <v>1121</v>
      </c>
      <c r="B36" s="50" t="s">
        <v>1100</v>
      </c>
      <c r="C36" s="50" t="s">
        <v>1154</v>
      </c>
      <c r="D36" s="50" t="s">
        <v>1157</v>
      </c>
      <c r="E36" s="484">
        <v>20590.688000000002</v>
      </c>
      <c r="F36" s="483" t="s">
        <v>386</v>
      </c>
      <c r="G36" s="483" t="s">
        <v>386</v>
      </c>
      <c r="H36" s="483" t="s">
        <v>386</v>
      </c>
      <c r="I36" s="483" t="s">
        <v>386</v>
      </c>
      <c r="J36" s="483" t="s">
        <v>386</v>
      </c>
      <c r="K36" s="50" t="s">
        <v>1102</v>
      </c>
      <c r="L36" s="50" t="s">
        <v>1103</v>
      </c>
      <c r="M36" s="103"/>
      <c r="N36" s="103"/>
      <c r="O36" s="103"/>
      <c r="P36" s="103"/>
      <c r="Q36" s="103"/>
      <c r="R36" s="103"/>
    </row>
    <row r="37" spans="1:18" x14ac:dyDescent="0.35">
      <c r="A37" s="485" t="s">
        <v>1121</v>
      </c>
      <c r="B37" s="50" t="s">
        <v>1100</v>
      </c>
      <c r="C37" s="50" t="s">
        <v>1154</v>
      </c>
      <c r="D37" s="50" t="s">
        <v>1158</v>
      </c>
      <c r="E37" s="484">
        <v>20978.632000000001</v>
      </c>
      <c r="F37" s="483" t="s">
        <v>386</v>
      </c>
      <c r="G37" s="483" t="s">
        <v>386</v>
      </c>
      <c r="H37" s="483" t="s">
        <v>386</v>
      </c>
      <c r="I37" s="483" t="s">
        <v>386</v>
      </c>
      <c r="J37" s="483" t="s">
        <v>386</v>
      </c>
      <c r="K37" s="50" t="s">
        <v>1102</v>
      </c>
      <c r="L37" s="50" t="s">
        <v>1103</v>
      </c>
      <c r="M37" s="103"/>
      <c r="N37" s="103"/>
      <c r="O37" s="103"/>
      <c r="P37" s="103"/>
      <c r="Q37" s="103"/>
      <c r="R37" s="103"/>
    </row>
    <row r="38" spans="1:18" x14ac:dyDescent="0.35">
      <c r="A38" s="485" t="s">
        <v>1121</v>
      </c>
      <c r="B38" s="50" t="s">
        <v>1100</v>
      </c>
      <c r="C38" s="50" t="s">
        <v>1154</v>
      </c>
      <c r="D38" s="50" t="s">
        <v>1159</v>
      </c>
      <c r="E38" s="484">
        <v>21772.632000000001</v>
      </c>
      <c r="F38" s="483" t="s">
        <v>386</v>
      </c>
      <c r="G38" s="483" t="s">
        <v>386</v>
      </c>
      <c r="H38" s="483" t="s">
        <v>386</v>
      </c>
      <c r="I38" s="483" t="s">
        <v>386</v>
      </c>
      <c r="J38" s="483" t="s">
        <v>386</v>
      </c>
      <c r="K38" s="50" t="s">
        <v>1102</v>
      </c>
      <c r="L38" s="50" t="s">
        <v>1103</v>
      </c>
      <c r="M38" s="103"/>
      <c r="N38" s="103"/>
      <c r="O38" s="103"/>
      <c r="P38" s="103"/>
      <c r="Q38" s="103"/>
      <c r="R38" s="103"/>
    </row>
    <row r="39" spans="1:18" x14ac:dyDescent="0.35">
      <c r="A39" s="485" t="s">
        <v>1121</v>
      </c>
      <c r="B39" s="50" t="s">
        <v>1100</v>
      </c>
      <c r="C39" s="50" t="s">
        <v>1154</v>
      </c>
      <c r="D39" s="50" t="s">
        <v>1160</v>
      </c>
      <c r="E39" s="484">
        <v>21632.144</v>
      </c>
      <c r="F39" s="483" t="s">
        <v>386</v>
      </c>
      <c r="G39" s="483" t="s">
        <v>386</v>
      </c>
      <c r="H39" s="483" t="s">
        <v>386</v>
      </c>
      <c r="I39" s="483" t="s">
        <v>386</v>
      </c>
      <c r="J39" s="483" t="s">
        <v>386</v>
      </c>
      <c r="K39" s="50" t="s">
        <v>1102</v>
      </c>
      <c r="L39" s="50" t="s">
        <v>1103</v>
      </c>
      <c r="M39" s="103"/>
      <c r="N39" s="103"/>
      <c r="O39" s="103"/>
      <c r="P39" s="103"/>
      <c r="Q39" s="103"/>
      <c r="R39" s="103"/>
    </row>
    <row r="40" spans="1:18" x14ac:dyDescent="0.35">
      <c r="A40" s="485" t="s">
        <v>1121</v>
      </c>
      <c r="B40" s="50" t="s">
        <v>1100</v>
      </c>
      <c r="C40" s="50" t="s">
        <v>1154</v>
      </c>
      <c r="D40" s="50" t="s">
        <v>1161</v>
      </c>
      <c r="E40" s="484">
        <v>21632.144</v>
      </c>
      <c r="F40" s="483" t="s">
        <v>386</v>
      </c>
      <c r="G40" s="483" t="s">
        <v>386</v>
      </c>
      <c r="H40" s="483" t="s">
        <v>386</v>
      </c>
      <c r="I40" s="483" t="s">
        <v>386</v>
      </c>
      <c r="J40" s="483" t="s">
        <v>386</v>
      </c>
      <c r="K40" s="50" t="s">
        <v>1102</v>
      </c>
      <c r="L40" s="50" t="s">
        <v>1103</v>
      </c>
      <c r="M40" s="103"/>
      <c r="N40" s="103"/>
      <c r="O40" s="103"/>
      <c r="P40" s="103"/>
      <c r="Q40" s="103"/>
      <c r="R40" s="103"/>
    </row>
    <row r="41" spans="1:18" x14ac:dyDescent="0.35">
      <c r="A41" s="485" t="s">
        <v>1121</v>
      </c>
      <c r="B41" s="50" t="s">
        <v>1100</v>
      </c>
      <c r="C41" s="50" t="s">
        <v>1154</v>
      </c>
      <c r="D41" s="50" t="s">
        <v>1162</v>
      </c>
      <c r="E41" s="484">
        <v>21857.84</v>
      </c>
      <c r="F41" s="483" t="s">
        <v>386</v>
      </c>
      <c r="G41" s="483" t="s">
        <v>386</v>
      </c>
      <c r="H41" s="483" t="s">
        <v>386</v>
      </c>
      <c r="I41" s="483" t="s">
        <v>386</v>
      </c>
      <c r="J41" s="483" t="s">
        <v>386</v>
      </c>
      <c r="K41" s="50" t="s">
        <v>1102</v>
      </c>
      <c r="L41" s="50" t="s">
        <v>1103</v>
      </c>
      <c r="M41" s="103"/>
      <c r="N41" s="103"/>
      <c r="O41" s="103"/>
      <c r="P41" s="103"/>
      <c r="Q41" s="103"/>
      <c r="R41" s="103"/>
    </row>
    <row r="42" spans="1:18" x14ac:dyDescent="0.35">
      <c r="A42" s="485" t="s">
        <v>1121</v>
      </c>
      <c r="B42" s="50" t="s">
        <v>1100</v>
      </c>
      <c r="C42" s="50" t="s">
        <v>1154</v>
      </c>
      <c r="D42" s="50" t="s">
        <v>1163</v>
      </c>
      <c r="E42" s="484">
        <v>23104.135999999999</v>
      </c>
      <c r="F42" s="483" t="s">
        <v>386</v>
      </c>
      <c r="G42" s="483" t="s">
        <v>386</v>
      </c>
      <c r="H42" s="483" t="s">
        <v>386</v>
      </c>
      <c r="I42" s="483" t="s">
        <v>386</v>
      </c>
      <c r="J42" s="483" t="s">
        <v>386</v>
      </c>
      <c r="K42" s="50" t="s">
        <v>1102</v>
      </c>
      <c r="L42" s="50" t="s">
        <v>1103</v>
      </c>
      <c r="M42" s="103"/>
      <c r="N42" s="103"/>
      <c r="O42" s="103"/>
      <c r="P42" s="103"/>
      <c r="Q42" s="103"/>
      <c r="R42" s="103"/>
    </row>
    <row r="43" spans="1:18" x14ac:dyDescent="0.35">
      <c r="A43" s="485" t="s">
        <v>1121</v>
      </c>
      <c r="B43" s="50" t="s">
        <v>1100</v>
      </c>
      <c r="C43" s="50" t="s">
        <v>1154</v>
      </c>
      <c r="D43" s="50" t="s">
        <v>1164</v>
      </c>
      <c r="E43" s="484">
        <v>24722.064000000002</v>
      </c>
      <c r="F43" s="483" t="s">
        <v>386</v>
      </c>
      <c r="G43" s="483" t="s">
        <v>386</v>
      </c>
      <c r="H43" s="483" t="s">
        <v>386</v>
      </c>
      <c r="I43" s="483" t="s">
        <v>386</v>
      </c>
      <c r="J43" s="483" t="s">
        <v>386</v>
      </c>
      <c r="K43" s="50" t="s">
        <v>1102</v>
      </c>
      <c r="L43" s="50" t="s">
        <v>1103</v>
      </c>
      <c r="M43" s="119"/>
      <c r="N43" s="119"/>
      <c r="O43" s="119"/>
      <c r="P43" s="119"/>
      <c r="Q43" s="119"/>
      <c r="R43" s="119"/>
    </row>
    <row r="44" spans="1:18" x14ac:dyDescent="0.35">
      <c r="A44" s="485" t="s">
        <v>1165</v>
      </c>
      <c r="B44" s="50" t="s">
        <v>1100</v>
      </c>
      <c r="C44" s="50" t="s">
        <v>1166</v>
      </c>
      <c r="D44" s="50" t="s">
        <v>1167</v>
      </c>
      <c r="E44" s="484">
        <v>691.13</v>
      </c>
      <c r="F44" s="483" t="s">
        <v>386</v>
      </c>
      <c r="G44" s="483" t="s">
        <v>386</v>
      </c>
      <c r="H44" s="483" t="s">
        <v>386</v>
      </c>
      <c r="I44" s="483" t="s">
        <v>386</v>
      </c>
      <c r="J44" s="483" t="s">
        <v>386</v>
      </c>
      <c r="K44" s="50" t="s">
        <v>1102</v>
      </c>
      <c r="L44" s="50"/>
    </row>
    <row r="45" spans="1:18" x14ac:dyDescent="0.35">
      <c r="A45" s="485" t="s">
        <v>1165</v>
      </c>
      <c r="B45" s="50" t="s">
        <v>1100</v>
      </c>
      <c r="C45" s="50" t="s">
        <v>1168</v>
      </c>
      <c r="D45" s="50" t="s">
        <v>1169</v>
      </c>
      <c r="E45" s="484">
        <v>29.7</v>
      </c>
      <c r="F45" s="483" t="s">
        <v>386</v>
      </c>
      <c r="G45" s="483" t="s">
        <v>386</v>
      </c>
      <c r="H45" s="483" t="s">
        <v>386</v>
      </c>
      <c r="I45" s="483" t="s">
        <v>386</v>
      </c>
      <c r="J45" s="483" t="s">
        <v>386</v>
      </c>
      <c r="K45" s="50" t="s">
        <v>1102</v>
      </c>
      <c r="L45" s="50"/>
    </row>
    <row r="46" spans="1:18" x14ac:dyDescent="0.35">
      <c r="A46" s="485" t="s">
        <v>1165</v>
      </c>
      <c r="B46" s="50" t="s">
        <v>1100</v>
      </c>
      <c r="C46" s="50" t="s">
        <v>1170</v>
      </c>
      <c r="D46" s="50" t="s">
        <v>1171</v>
      </c>
      <c r="E46" s="484">
        <v>520.29999999999995</v>
      </c>
      <c r="F46" s="483" t="s">
        <v>386</v>
      </c>
      <c r="G46" s="483" t="s">
        <v>386</v>
      </c>
      <c r="H46" s="483" t="s">
        <v>386</v>
      </c>
      <c r="I46" s="483" t="s">
        <v>386</v>
      </c>
      <c r="J46" s="483" t="s">
        <v>386</v>
      </c>
      <c r="K46" s="50" t="s">
        <v>1102</v>
      </c>
      <c r="L46" s="50"/>
    </row>
    <row r="47" spans="1:18" x14ac:dyDescent="0.35">
      <c r="A47" s="485" t="s">
        <v>1165</v>
      </c>
      <c r="B47" s="50" t="s">
        <v>1100</v>
      </c>
      <c r="C47" s="50" t="s">
        <v>1172</v>
      </c>
      <c r="D47" s="50" t="s">
        <v>1173</v>
      </c>
      <c r="E47" s="484">
        <v>19.78</v>
      </c>
      <c r="F47" s="483" t="s">
        <v>386</v>
      </c>
      <c r="G47" s="483" t="s">
        <v>386</v>
      </c>
      <c r="H47" s="483" t="s">
        <v>386</v>
      </c>
      <c r="I47" s="483" t="s">
        <v>386</v>
      </c>
      <c r="J47" s="483" t="s">
        <v>386</v>
      </c>
      <c r="K47" s="50" t="s">
        <v>1102</v>
      </c>
      <c r="L47" s="50"/>
    </row>
    <row r="48" spans="1:18" x14ac:dyDescent="0.35">
      <c r="A48" s="485" t="s">
        <v>1165</v>
      </c>
      <c r="B48" s="50" t="s">
        <v>1100</v>
      </c>
      <c r="C48" s="50" t="s">
        <v>1174</v>
      </c>
      <c r="D48" s="50" t="s">
        <v>1175</v>
      </c>
      <c r="E48" s="484">
        <v>173.35</v>
      </c>
      <c r="F48" s="483" t="s">
        <v>386</v>
      </c>
      <c r="G48" s="483" t="s">
        <v>386</v>
      </c>
      <c r="H48" s="483" t="s">
        <v>386</v>
      </c>
      <c r="I48" s="483" t="s">
        <v>386</v>
      </c>
      <c r="J48" s="483" t="s">
        <v>386</v>
      </c>
      <c r="K48" s="50" t="s">
        <v>1102</v>
      </c>
      <c r="L48" s="50"/>
    </row>
    <row r="49" spans="1:12" x14ac:dyDescent="0.35">
      <c r="A49" s="485" t="s">
        <v>1165</v>
      </c>
      <c r="B49" s="50" t="s">
        <v>1100</v>
      </c>
      <c r="C49" s="50" t="s">
        <v>1176</v>
      </c>
      <c r="D49" s="50" t="s">
        <v>1177</v>
      </c>
      <c r="E49" s="484">
        <v>556.29999999999995</v>
      </c>
      <c r="F49" s="483" t="s">
        <v>386</v>
      </c>
      <c r="G49" s="483" t="s">
        <v>386</v>
      </c>
      <c r="H49" s="483" t="s">
        <v>386</v>
      </c>
      <c r="I49" s="483" t="s">
        <v>386</v>
      </c>
      <c r="J49" s="483" t="s">
        <v>386</v>
      </c>
      <c r="K49" s="50" t="s">
        <v>1102</v>
      </c>
      <c r="L49" s="50"/>
    </row>
    <row r="50" spans="1:12" x14ac:dyDescent="0.35">
      <c r="A50" s="485" t="s">
        <v>1165</v>
      </c>
      <c r="B50" s="50" t="s">
        <v>1100</v>
      </c>
      <c r="C50" s="50" t="s">
        <v>1178</v>
      </c>
      <c r="D50" s="50" t="s">
        <v>1179</v>
      </c>
      <c r="E50" s="484">
        <v>302.51</v>
      </c>
      <c r="F50" s="483" t="s">
        <v>386</v>
      </c>
      <c r="G50" s="483" t="s">
        <v>386</v>
      </c>
      <c r="H50" s="483" t="s">
        <v>386</v>
      </c>
      <c r="I50" s="483" t="s">
        <v>386</v>
      </c>
      <c r="J50" s="483" t="s">
        <v>386</v>
      </c>
      <c r="K50" s="50" t="s">
        <v>1102</v>
      </c>
      <c r="L50" s="50"/>
    </row>
    <row r="51" spans="1:12" x14ac:dyDescent="0.35">
      <c r="A51" s="485" t="s">
        <v>1165</v>
      </c>
      <c r="B51" s="50" t="s">
        <v>1100</v>
      </c>
      <c r="C51" s="50" t="s">
        <v>1178</v>
      </c>
      <c r="D51" s="50" t="s">
        <v>1179</v>
      </c>
      <c r="E51" s="484">
        <v>454.33</v>
      </c>
      <c r="F51" s="483" t="s">
        <v>386</v>
      </c>
      <c r="G51" s="483" t="s">
        <v>386</v>
      </c>
      <c r="H51" s="483" t="s">
        <v>386</v>
      </c>
      <c r="I51" s="483" t="s">
        <v>386</v>
      </c>
      <c r="J51" s="483" t="s">
        <v>386</v>
      </c>
      <c r="K51" s="50" t="s">
        <v>1102</v>
      </c>
      <c r="L51" s="50"/>
    </row>
    <row r="52" spans="1:12" x14ac:dyDescent="0.35">
      <c r="A52" s="485" t="s">
        <v>1165</v>
      </c>
      <c r="B52" s="50" t="s">
        <v>1100</v>
      </c>
      <c r="C52" s="50" t="s">
        <v>1180</v>
      </c>
      <c r="D52" s="50" t="s">
        <v>1181</v>
      </c>
      <c r="E52" s="490" t="s">
        <v>1182</v>
      </c>
      <c r="F52" s="483" t="s">
        <v>386</v>
      </c>
      <c r="G52" s="483" t="s">
        <v>386</v>
      </c>
      <c r="H52" s="483" t="s">
        <v>386</v>
      </c>
      <c r="I52" s="483" t="s">
        <v>386</v>
      </c>
      <c r="J52" s="483" t="s">
        <v>386</v>
      </c>
      <c r="K52" s="50" t="s">
        <v>1102</v>
      </c>
      <c r="L52" s="50"/>
    </row>
    <row r="53" spans="1:12" x14ac:dyDescent="0.35">
      <c r="A53" s="485" t="s">
        <v>1165</v>
      </c>
      <c r="B53" s="50" t="s">
        <v>1100</v>
      </c>
      <c r="C53" s="50" t="s">
        <v>1183</v>
      </c>
      <c r="D53" s="50" t="s">
        <v>1184</v>
      </c>
      <c r="E53" s="484">
        <v>408.1</v>
      </c>
      <c r="F53" s="483" t="s">
        <v>386</v>
      </c>
      <c r="G53" s="483" t="s">
        <v>386</v>
      </c>
      <c r="H53" s="483" t="s">
        <v>386</v>
      </c>
      <c r="I53" s="483" t="s">
        <v>386</v>
      </c>
      <c r="J53" s="483" t="s">
        <v>386</v>
      </c>
      <c r="K53" s="50" t="s">
        <v>1102</v>
      </c>
      <c r="L53" s="50"/>
    </row>
    <row r="54" spans="1:12" x14ac:dyDescent="0.35">
      <c r="A54" s="485" t="s">
        <v>1165</v>
      </c>
      <c r="B54" s="50" t="s">
        <v>1100</v>
      </c>
      <c r="C54" s="50" t="s">
        <v>1185</v>
      </c>
      <c r="D54" s="50" t="s">
        <v>1186</v>
      </c>
      <c r="E54" s="484">
        <v>1444.58</v>
      </c>
      <c r="F54" s="483" t="s">
        <v>386</v>
      </c>
      <c r="G54" s="483" t="s">
        <v>386</v>
      </c>
      <c r="H54" s="483" t="s">
        <v>386</v>
      </c>
      <c r="I54" s="483" t="s">
        <v>386</v>
      </c>
      <c r="J54" s="483" t="s">
        <v>386</v>
      </c>
      <c r="K54" s="50" t="s">
        <v>1102</v>
      </c>
      <c r="L54" s="50"/>
    </row>
    <row r="55" spans="1:12" x14ac:dyDescent="0.35">
      <c r="A55" s="485" t="s">
        <v>1165</v>
      </c>
      <c r="B55" s="50" t="s">
        <v>1100</v>
      </c>
      <c r="C55" s="50" t="s">
        <v>1187</v>
      </c>
      <c r="D55" s="50" t="s">
        <v>1188</v>
      </c>
      <c r="E55" s="484">
        <v>181.28</v>
      </c>
      <c r="F55" s="483" t="s">
        <v>386</v>
      </c>
      <c r="G55" s="483" t="s">
        <v>386</v>
      </c>
      <c r="H55" s="483" t="s">
        <v>386</v>
      </c>
      <c r="I55" s="483" t="s">
        <v>386</v>
      </c>
      <c r="J55" s="483" t="s">
        <v>386</v>
      </c>
      <c r="K55" s="50" t="s">
        <v>1102</v>
      </c>
      <c r="L55" s="50"/>
    </row>
    <row r="56" spans="1:12" x14ac:dyDescent="0.35">
      <c r="A56" s="485" t="s">
        <v>1165</v>
      </c>
      <c r="B56" s="50" t="s">
        <v>1100</v>
      </c>
      <c r="C56" s="50" t="s">
        <v>1189</v>
      </c>
      <c r="D56" s="50" t="s">
        <v>1190</v>
      </c>
      <c r="E56" s="484">
        <v>3001.32</v>
      </c>
      <c r="F56" s="483" t="s">
        <v>386</v>
      </c>
      <c r="G56" s="483" t="s">
        <v>386</v>
      </c>
      <c r="H56" s="483" t="s">
        <v>386</v>
      </c>
      <c r="I56" s="483" t="s">
        <v>386</v>
      </c>
      <c r="J56" s="483" t="s">
        <v>386</v>
      </c>
      <c r="K56" s="50" t="s">
        <v>1102</v>
      </c>
      <c r="L56" s="50"/>
    </row>
    <row r="57" spans="1:12" x14ac:dyDescent="0.35">
      <c r="A57" s="485" t="s">
        <v>1165</v>
      </c>
      <c r="B57" s="50" t="s">
        <v>1100</v>
      </c>
      <c r="C57" s="50" t="s">
        <v>1191</v>
      </c>
      <c r="D57" s="50" t="s">
        <v>1192</v>
      </c>
      <c r="E57" s="484">
        <v>492.86</v>
      </c>
      <c r="F57" s="483" t="s">
        <v>386</v>
      </c>
      <c r="G57" s="483" t="s">
        <v>386</v>
      </c>
      <c r="H57" s="483" t="s">
        <v>386</v>
      </c>
      <c r="I57" s="483" t="s">
        <v>386</v>
      </c>
      <c r="J57" s="483" t="s">
        <v>386</v>
      </c>
      <c r="K57" s="50" t="s">
        <v>1102</v>
      </c>
      <c r="L57" s="50"/>
    </row>
    <row r="58" spans="1:12" x14ac:dyDescent="0.35">
      <c r="A58" s="485" t="s">
        <v>1165</v>
      </c>
      <c r="B58" s="50" t="s">
        <v>1100</v>
      </c>
      <c r="C58" s="50" t="s">
        <v>1193</v>
      </c>
      <c r="D58" s="50" t="s">
        <v>1194</v>
      </c>
      <c r="E58" s="484">
        <v>243.1</v>
      </c>
      <c r="F58" s="483" t="s">
        <v>386</v>
      </c>
      <c r="G58" s="483" t="s">
        <v>386</v>
      </c>
      <c r="H58" s="483" t="s">
        <v>386</v>
      </c>
      <c r="I58" s="483" t="s">
        <v>386</v>
      </c>
      <c r="J58" s="483" t="s">
        <v>386</v>
      </c>
      <c r="K58" s="50" t="s">
        <v>1102</v>
      </c>
      <c r="L58" s="50"/>
    </row>
    <row r="59" spans="1:12" x14ac:dyDescent="0.35">
      <c r="A59" s="485" t="s">
        <v>1165</v>
      </c>
      <c r="B59" s="50" t="s">
        <v>1100</v>
      </c>
      <c r="C59" s="50" t="s">
        <v>1195</v>
      </c>
      <c r="D59" s="50" t="s">
        <v>1196</v>
      </c>
      <c r="E59" s="484">
        <v>1807.14</v>
      </c>
      <c r="F59" s="483" t="s">
        <v>386</v>
      </c>
      <c r="G59" s="483" t="s">
        <v>386</v>
      </c>
      <c r="H59" s="483" t="s">
        <v>386</v>
      </c>
      <c r="I59" s="483" t="s">
        <v>386</v>
      </c>
      <c r="J59" s="483" t="s">
        <v>386</v>
      </c>
      <c r="K59" s="50" t="s">
        <v>1102</v>
      </c>
      <c r="L59" s="50"/>
    </row>
    <row r="60" spans="1:12" x14ac:dyDescent="0.35">
      <c r="A60" s="485" t="s">
        <v>1165</v>
      </c>
      <c r="B60" s="50" t="s">
        <v>1100</v>
      </c>
      <c r="C60" s="50" t="s">
        <v>1197</v>
      </c>
      <c r="D60" s="50" t="s">
        <v>1198</v>
      </c>
      <c r="E60" s="484">
        <v>1370.93</v>
      </c>
      <c r="F60" s="483" t="s">
        <v>386</v>
      </c>
      <c r="G60" s="483" t="s">
        <v>386</v>
      </c>
      <c r="H60" s="483" t="s">
        <v>386</v>
      </c>
      <c r="I60" s="483" t="s">
        <v>386</v>
      </c>
      <c r="J60" s="483" t="s">
        <v>386</v>
      </c>
      <c r="K60" s="50" t="s">
        <v>1102</v>
      </c>
      <c r="L60" s="50"/>
    </row>
    <row r="61" spans="1:12" x14ac:dyDescent="0.35">
      <c r="A61" s="485" t="s">
        <v>1165</v>
      </c>
      <c r="B61" s="50" t="s">
        <v>1100</v>
      </c>
      <c r="C61" s="50" t="s">
        <v>1199</v>
      </c>
      <c r="D61" s="50" t="s">
        <v>1200</v>
      </c>
      <c r="E61" s="484">
        <v>535.91</v>
      </c>
      <c r="F61" s="483" t="s">
        <v>386</v>
      </c>
      <c r="G61" s="483" t="s">
        <v>386</v>
      </c>
      <c r="H61" s="483" t="s">
        <v>386</v>
      </c>
      <c r="I61" s="483" t="s">
        <v>386</v>
      </c>
      <c r="J61" s="483" t="s">
        <v>386</v>
      </c>
      <c r="K61" s="50" t="s">
        <v>1102</v>
      </c>
      <c r="L61" s="50"/>
    </row>
    <row r="62" spans="1:12" x14ac:dyDescent="0.35">
      <c r="A62" s="485" t="s">
        <v>1165</v>
      </c>
      <c r="B62" s="50" t="s">
        <v>1100</v>
      </c>
      <c r="C62" s="50" t="s">
        <v>1199</v>
      </c>
      <c r="D62" s="50" t="s">
        <v>1200</v>
      </c>
      <c r="E62" s="484">
        <v>600.49</v>
      </c>
      <c r="F62" s="483" t="s">
        <v>386</v>
      </c>
      <c r="G62" s="483" t="s">
        <v>386</v>
      </c>
      <c r="H62" s="483" t="s">
        <v>386</v>
      </c>
      <c r="I62" s="483" t="s">
        <v>386</v>
      </c>
      <c r="J62" s="483" t="s">
        <v>386</v>
      </c>
      <c r="K62" s="50" t="s">
        <v>1102</v>
      </c>
      <c r="L62" s="50"/>
    </row>
    <row r="63" spans="1:12" x14ac:dyDescent="0.35">
      <c r="A63" s="485" t="s">
        <v>1165</v>
      </c>
      <c r="B63" s="50" t="s">
        <v>1100</v>
      </c>
      <c r="C63" s="50" t="s">
        <v>1201</v>
      </c>
      <c r="D63" s="50" t="s">
        <v>1202</v>
      </c>
      <c r="E63" s="484">
        <v>429</v>
      </c>
      <c r="F63" s="483" t="s">
        <v>386</v>
      </c>
      <c r="G63" s="483" t="s">
        <v>386</v>
      </c>
      <c r="H63" s="483" t="s">
        <v>386</v>
      </c>
      <c r="I63" s="483" t="s">
        <v>386</v>
      </c>
      <c r="J63" s="483" t="s">
        <v>386</v>
      </c>
      <c r="K63" s="50" t="s">
        <v>1102</v>
      </c>
      <c r="L63" s="50"/>
    </row>
    <row r="64" spans="1:12" x14ac:dyDescent="0.35">
      <c r="A64" s="485" t="s">
        <v>1165</v>
      </c>
      <c r="B64" s="50" t="s">
        <v>1100</v>
      </c>
      <c r="C64" s="50" t="s">
        <v>1203</v>
      </c>
      <c r="D64" s="50" t="s">
        <v>1204</v>
      </c>
      <c r="E64" s="484">
        <v>-3107.82</v>
      </c>
      <c r="F64" s="483" t="s">
        <v>386</v>
      </c>
      <c r="G64" s="483" t="s">
        <v>386</v>
      </c>
      <c r="H64" s="483" t="s">
        <v>386</v>
      </c>
      <c r="I64" s="483" t="s">
        <v>386</v>
      </c>
      <c r="J64" s="483" t="s">
        <v>386</v>
      </c>
      <c r="K64" s="50" t="s">
        <v>1102</v>
      </c>
      <c r="L64" s="50"/>
    </row>
    <row r="65" spans="1:12" x14ac:dyDescent="0.35">
      <c r="A65" s="485" t="s">
        <v>1165</v>
      </c>
      <c r="B65" s="50" t="s">
        <v>1100</v>
      </c>
      <c r="C65" s="50" t="s">
        <v>1205</v>
      </c>
      <c r="D65" s="50" t="s">
        <v>1206</v>
      </c>
      <c r="E65" s="484">
        <v>1104.68</v>
      </c>
      <c r="F65" s="483" t="s">
        <v>386</v>
      </c>
      <c r="G65" s="483" t="s">
        <v>386</v>
      </c>
      <c r="H65" s="483" t="s">
        <v>386</v>
      </c>
      <c r="I65" s="483" t="s">
        <v>386</v>
      </c>
      <c r="J65" s="483" t="s">
        <v>386</v>
      </c>
      <c r="K65" s="50" t="s">
        <v>1102</v>
      </c>
      <c r="L65" s="50"/>
    </row>
    <row r="66" spans="1:12" x14ac:dyDescent="0.35">
      <c r="A66" s="485" t="s">
        <v>1165</v>
      </c>
      <c r="B66" s="50" t="s">
        <v>1100</v>
      </c>
      <c r="C66" s="50" t="s">
        <v>1207</v>
      </c>
      <c r="D66" s="50" t="s">
        <v>1208</v>
      </c>
      <c r="E66" s="484">
        <v>815.76</v>
      </c>
      <c r="F66" s="483" t="s">
        <v>386</v>
      </c>
      <c r="G66" s="483" t="s">
        <v>386</v>
      </c>
      <c r="H66" s="483" t="s">
        <v>386</v>
      </c>
      <c r="I66" s="483" t="s">
        <v>386</v>
      </c>
      <c r="J66" s="483" t="s">
        <v>386</v>
      </c>
      <c r="K66" s="50" t="s">
        <v>1102</v>
      </c>
      <c r="L66" s="50"/>
    </row>
    <row r="67" spans="1:12" x14ac:dyDescent="0.35">
      <c r="A67" s="485" t="s">
        <v>1165</v>
      </c>
      <c r="B67" s="50" t="s">
        <v>1100</v>
      </c>
      <c r="C67" s="50" t="s">
        <v>1209</v>
      </c>
      <c r="D67" s="50" t="s">
        <v>1210</v>
      </c>
      <c r="E67" s="484">
        <v>-570.9</v>
      </c>
      <c r="F67" s="483" t="s">
        <v>386</v>
      </c>
      <c r="G67" s="483" t="s">
        <v>386</v>
      </c>
      <c r="H67" s="483" t="s">
        <v>386</v>
      </c>
      <c r="I67" s="483" t="s">
        <v>386</v>
      </c>
      <c r="J67" s="483" t="s">
        <v>386</v>
      </c>
      <c r="K67" s="50" t="s">
        <v>1102</v>
      </c>
      <c r="L67" s="50"/>
    </row>
    <row r="68" spans="1:12" x14ac:dyDescent="0.35">
      <c r="A68" s="485" t="s">
        <v>1165</v>
      </c>
      <c r="B68" s="50" t="s">
        <v>1100</v>
      </c>
      <c r="C68" s="50" t="s">
        <v>1211</v>
      </c>
      <c r="D68" s="50" t="s">
        <v>1212</v>
      </c>
      <c r="E68" s="484">
        <v>727.39</v>
      </c>
      <c r="F68" s="483" t="s">
        <v>386</v>
      </c>
      <c r="G68" s="483" t="s">
        <v>386</v>
      </c>
      <c r="H68" s="483" t="s">
        <v>386</v>
      </c>
      <c r="I68" s="483" t="s">
        <v>386</v>
      </c>
      <c r="J68" s="483" t="s">
        <v>386</v>
      </c>
      <c r="K68" s="50" t="s">
        <v>1102</v>
      </c>
      <c r="L68" s="50"/>
    </row>
    <row r="69" spans="1:12" x14ac:dyDescent="0.35">
      <c r="A69" s="485" t="s">
        <v>1165</v>
      </c>
      <c r="B69" s="50" t="s">
        <v>1100</v>
      </c>
      <c r="C69" s="50" t="s">
        <v>1211</v>
      </c>
      <c r="D69" s="50" t="s">
        <v>1212</v>
      </c>
      <c r="E69" s="484">
        <v>727.39</v>
      </c>
      <c r="F69" s="483" t="s">
        <v>386</v>
      </c>
      <c r="G69" s="483" t="s">
        <v>386</v>
      </c>
      <c r="H69" s="483" t="s">
        <v>386</v>
      </c>
      <c r="I69" s="483" t="s">
        <v>386</v>
      </c>
      <c r="J69" s="483" t="s">
        <v>386</v>
      </c>
      <c r="K69" s="50" t="s">
        <v>1102</v>
      </c>
      <c r="L69" s="50"/>
    </row>
    <row r="70" spans="1:12" x14ac:dyDescent="0.35">
      <c r="A70" s="485" t="s">
        <v>1165</v>
      </c>
      <c r="B70" s="50" t="s">
        <v>1100</v>
      </c>
      <c r="C70" s="50" t="s">
        <v>1213</v>
      </c>
      <c r="D70" s="50" t="s">
        <v>1214</v>
      </c>
      <c r="E70" s="484">
        <v>787.44</v>
      </c>
      <c r="F70" s="483" t="s">
        <v>386</v>
      </c>
      <c r="G70" s="483" t="s">
        <v>386</v>
      </c>
      <c r="H70" s="483" t="s">
        <v>386</v>
      </c>
      <c r="I70" s="483" t="s">
        <v>386</v>
      </c>
      <c r="J70" s="483" t="s">
        <v>386</v>
      </c>
      <c r="K70" s="50" t="s">
        <v>1102</v>
      </c>
      <c r="L70" s="50"/>
    </row>
    <row r="71" spans="1:12" x14ac:dyDescent="0.35">
      <c r="A71" s="485" t="s">
        <v>1165</v>
      </c>
      <c r="B71" s="50" t="s">
        <v>1100</v>
      </c>
      <c r="C71" s="50" t="s">
        <v>1213</v>
      </c>
      <c r="D71" s="50" t="s">
        <v>1214</v>
      </c>
      <c r="E71" s="484">
        <v>787.44</v>
      </c>
      <c r="F71" s="483" t="s">
        <v>386</v>
      </c>
      <c r="G71" s="483" t="s">
        <v>386</v>
      </c>
      <c r="H71" s="483" t="s">
        <v>386</v>
      </c>
      <c r="I71" s="483" t="s">
        <v>386</v>
      </c>
      <c r="J71" s="483" t="s">
        <v>386</v>
      </c>
      <c r="K71" s="50" t="s">
        <v>1102</v>
      </c>
      <c r="L71" s="50"/>
    </row>
    <row r="72" spans="1:12" x14ac:dyDescent="0.35">
      <c r="A72" s="485" t="s">
        <v>1165</v>
      </c>
      <c r="B72" s="50" t="s">
        <v>1100</v>
      </c>
      <c r="C72" s="50" t="s">
        <v>1215</v>
      </c>
      <c r="D72" s="50" t="s">
        <v>1216</v>
      </c>
      <c r="E72" s="484">
        <v>835.02</v>
      </c>
      <c r="F72" s="483" t="s">
        <v>386</v>
      </c>
      <c r="G72" s="483" t="s">
        <v>386</v>
      </c>
      <c r="H72" s="483" t="s">
        <v>386</v>
      </c>
      <c r="I72" s="483" t="s">
        <v>386</v>
      </c>
      <c r="J72" s="483" t="s">
        <v>386</v>
      </c>
      <c r="K72" s="50" t="s">
        <v>1102</v>
      </c>
      <c r="L72" s="50"/>
    </row>
    <row r="73" spans="1:12" x14ac:dyDescent="0.35">
      <c r="A73" s="485" t="s">
        <v>1165</v>
      </c>
      <c r="B73" s="50" t="s">
        <v>1100</v>
      </c>
      <c r="C73" s="50" t="s">
        <v>1215</v>
      </c>
      <c r="D73" s="50" t="s">
        <v>1216</v>
      </c>
      <c r="E73" s="484">
        <v>835.02</v>
      </c>
      <c r="F73" s="483" t="s">
        <v>386</v>
      </c>
      <c r="G73" s="483" t="s">
        <v>386</v>
      </c>
      <c r="H73" s="483" t="s">
        <v>386</v>
      </c>
      <c r="I73" s="483" t="s">
        <v>386</v>
      </c>
      <c r="J73" s="483" t="s">
        <v>386</v>
      </c>
      <c r="K73" s="50" t="s">
        <v>1102</v>
      </c>
      <c r="L73" s="50"/>
    </row>
    <row r="74" spans="1:12" x14ac:dyDescent="0.35">
      <c r="A74" s="485" t="s">
        <v>1165</v>
      </c>
      <c r="B74" s="50" t="s">
        <v>1100</v>
      </c>
      <c r="C74" s="50" t="s">
        <v>1215</v>
      </c>
      <c r="D74" s="50" t="s">
        <v>1216</v>
      </c>
      <c r="E74" s="484">
        <v>835.02</v>
      </c>
      <c r="F74" s="483" t="s">
        <v>386</v>
      </c>
      <c r="G74" s="483" t="s">
        <v>386</v>
      </c>
      <c r="H74" s="483" t="s">
        <v>386</v>
      </c>
      <c r="I74" s="483" t="s">
        <v>386</v>
      </c>
      <c r="J74" s="483" t="s">
        <v>386</v>
      </c>
      <c r="K74" s="50" t="s">
        <v>1102</v>
      </c>
      <c r="L74" s="50"/>
    </row>
    <row r="75" spans="1:12" x14ac:dyDescent="0.35">
      <c r="A75" s="485" t="s">
        <v>1165</v>
      </c>
      <c r="B75" s="50" t="s">
        <v>1100</v>
      </c>
      <c r="C75" s="50" t="s">
        <v>1217</v>
      </c>
      <c r="D75" s="50" t="s">
        <v>1218</v>
      </c>
      <c r="E75" s="484">
        <v>895.07</v>
      </c>
      <c r="F75" s="483" t="s">
        <v>386</v>
      </c>
      <c r="G75" s="483" t="s">
        <v>386</v>
      </c>
      <c r="H75" s="483" t="s">
        <v>386</v>
      </c>
      <c r="I75" s="483" t="s">
        <v>386</v>
      </c>
      <c r="J75" s="483" t="s">
        <v>386</v>
      </c>
      <c r="K75" s="50" t="s">
        <v>1102</v>
      </c>
      <c r="L75" s="50"/>
    </row>
    <row r="76" spans="1:12" x14ac:dyDescent="0.35">
      <c r="A76" s="485" t="s">
        <v>1165</v>
      </c>
      <c r="B76" s="50" t="s">
        <v>1100</v>
      </c>
      <c r="C76" s="50" t="s">
        <v>1217</v>
      </c>
      <c r="D76" s="50" t="s">
        <v>1218</v>
      </c>
      <c r="E76" s="484">
        <v>866.75</v>
      </c>
      <c r="F76" s="483" t="s">
        <v>386</v>
      </c>
      <c r="G76" s="483" t="s">
        <v>386</v>
      </c>
      <c r="H76" s="483" t="s">
        <v>386</v>
      </c>
      <c r="I76" s="483" t="s">
        <v>386</v>
      </c>
      <c r="J76" s="483" t="s">
        <v>386</v>
      </c>
      <c r="K76" s="50" t="s">
        <v>1102</v>
      </c>
      <c r="L76" s="50"/>
    </row>
    <row r="77" spans="1:12" x14ac:dyDescent="0.35">
      <c r="A77" s="485" t="s">
        <v>1165</v>
      </c>
      <c r="B77" s="50" t="s">
        <v>1100</v>
      </c>
      <c r="C77" s="50" t="s">
        <v>1217</v>
      </c>
      <c r="D77" s="50" t="s">
        <v>1218</v>
      </c>
      <c r="E77" s="484">
        <v>866.75</v>
      </c>
      <c r="F77" s="483" t="s">
        <v>386</v>
      </c>
      <c r="G77" s="483" t="s">
        <v>386</v>
      </c>
      <c r="H77" s="483" t="s">
        <v>386</v>
      </c>
      <c r="I77" s="483" t="s">
        <v>386</v>
      </c>
      <c r="J77" s="483" t="s">
        <v>386</v>
      </c>
      <c r="K77" s="50" t="s">
        <v>1102</v>
      </c>
      <c r="L77" s="50"/>
    </row>
    <row r="78" spans="1:12" x14ac:dyDescent="0.35">
      <c r="A78" s="485" t="s">
        <v>1165</v>
      </c>
      <c r="B78" s="50" t="s">
        <v>1100</v>
      </c>
      <c r="C78" s="50" t="s">
        <v>1219</v>
      </c>
      <c r="D78" s="50" t="s">
        <v>1220</v>
      </c>
      <c r="E78" s="484">
        <v>348.96</v>
      </c>
      <c r="F78" s="483" t="s">
        <v>386</v>
      </c>
      <c r="G78" s="483" t="s">
        <v>386</v>
      </c>
      <c r="H78" s="483" t="s">
        <v>386</v>
      </c>
      <c r="I78" s="483" t="s">
        <v>386</v>
      </c>
      <c r="J78" s="483" t="s">
        <v>386</v>
      </c>
      <c r="K78" s="50" t="s">
        <v>1102</v>
      </c>
      <c r="L78" s="50"/>
    </row>
    <row r="79" spans="1:12" x14ac:dyDescent="0.35">
      <c r="A79" s="485" t="s">
        <v>1165</v>
      </c>
      <c r="B79" s="50" t="s">
        <v>1100</v>
      </c>
      <c r="C79" s="50" t="s">
        <v>1219</v>
      </c>
      <c r="D79" s="50" t="s">
        <v>1220</v>
      </c>
      <c r="E79" s="484">
        <v>348.96</v>
      </c>
      <c r="F79" s="483" t="s">
        <v>386</v>
      </c>
      <c r="G79" s="483" t="s">
        <v>386</v>
      </c>
      <c r="H79" s="483" t="s">
        <v>386</v>
      </c>
      <c r="I79" s="483" t="s">
        <v>386</v>
      </c>
      <c r="J79" s="483" t="s">
        <v>386</v>
      </c>
      <c r="K79" s="50" t="s">
        <v>1102</v>
      </c>
      <c r="L79" s="50"/>
    </row>
    <row r="80" spans="1:12" x14ac:dyDescent="0.35">
      <c r="A80" s="485" t="s">
        <v>1165</v>
      </c>
      <c r="B80" s="50" t="s">
        <v>1100</v>
      </c>
      <c r="C80" s="50" t="s">
        <v>1221</v>
      </c>
      <c r="D80" s="50" t="s">
        <v>1222</v>
      </c>
      <c r="E80" s="484">
        <v>402.22</v>
      </c>
      <c r="F80" s="483" t="s">
        <v>386</v>
      </c>
      <c r="G80" s="483" t="s">
        <v>386</v>
      </c>
      <c r="H80" s="483" t="s">
        <v>386</v>
      </c>
      <c r="I80" s="483" t="s">
        <v>386</v>
      </c>
      <c r="J80" s="483" t="s">
        <v>386</v>
      </c>
      <c r="K80" s="50" t="s">
        <v>1102</v>
      </c>
      <c r="L80" s="50"/>
    </row>
    <row r="81" spans="1:12" x14ac:dyDescent="0.35">
      <c r="A81" s="485" t="s">
        <v>1165</v>
      </c>
      <c r="B81" s="50" t="s">
        <v>1100</v>
      </c>
      <c r="C81" s="50" t="s">
        <v>1221</v>
      </c>
      <c r="D81" s="50" t="s">
        <v>1222</v>
      </c>
      <c r="E81" s="484">
        <v>402.22</v>
      </c>
      <c r="F81" s="483" t="s">
        <v>386</v>
      </c>
      <c r="G81" s="483" t="s">
        <v>386</v>
      </c>
      <c r="H81" s="483" t="s">
        <v>386</v>
      </c>
      <c r="I81" s="483" t="s">
        <v>386</v>
      </c>
      <c r="J81" s="483" t="s">
        <v>386</v>
      </c>
      <c r="K81" s="50" t="s">
        <v>1102</v>
      </c>
      <c r="L81" s="50"/>
    </row>
    <row r="82" spans="1:12" x14ac:dyDescent="0.35">
      <c r="A82" s="485" t="s">
        <v>1165</v>
      </c>
      <c r="B82" s="50" t="s">
        <v>1100</v>
      </c>
      <c r="C82" s="50" t="s">
        <v>1223</v>
      </c>
      <c r="D82" s="50" t="s">
        <v>1224</v>
      </c>
      <c r="E82" s="484">
        <v>2050.73</v>
      </c>
      <c r="F82" s="483" t="s">
        <v>386</v>
      </c>
      <c r="G82" s="483" t="s">
        <v>386</v>
      </c>
      <c r="H82" s="483" t="s">
        <v>386</v>
      </c>
      <c r="I82" s="483" t="s">
        <v>386</v>
      </c>
      <c r="J82" s="483" t="s">
        <v>386</v>
      </c>
      <c r="K82" s="50" t="s">
        <v>1102</v>
      </c>
      <c r="L82" s="50"/>
    </row>
    <row r="83" spans="1:12" x14ac:dyDescent="0.35">
      <c r="A83" s="485" t="s">
        <v>1165</v>
      </c>
      <c r="B83" s="50" t="s">
        <v>1100</v>
      </c>
      <c r="C83" s="50" t="s">
        <v>1223</v>
      </c>
      <c r="D83" s="50" t="s">
        <v>1224</v>
      </c>
      <c r="E83" s="484">
        <v>1739.16</v>
      </c>
      <c r="F83" s="483" t="s">
        <v>386</v>
      </c>
      <c r="G83" s="483" t="s">
        <v>386</v>
      </c>
      <c r="H83" s="483" t="s">
        <v>386</v>
      </c>
      <c r="I83" s="483" t="s">
        <v>386</v>
      </c>
      <c r="J83" s="483" t="s">
        <v>386</v>
      </c>
      <c r="K83" s="50" t="s">
        <v>1102</v>
      </c>
      <c r="L83" s="50"/>
    </row>
    <row r="84" spans="1:12" x14ac:dyDescent="0.35">
      <c r="A84" s="485" t="s">
        <v>1165</v>
      </c>
      <c r="B84" s="50" t="s">
        <v>1100</v>
      </c>
      <c r="C84" s="50" t="s">
        <v>1223</v>
      </c>
      <c r="D84" s="50" t="s">
        <v>1224</v>
      </c>
      <c r="E84" s="484">
        <v>2434.8200000000002</v>
      </c>
      <c r="F84" s="483" t="s">
        <v>386</v>
      </c>
      <c r="G84" s="483" t="s">
        <v>386</v>
      </c>
      <c r="H84" s="483" t="s">
        <v>386</v>
      </c>
      <c r="I84" s="483" t="s">
        <v>386</v>
      </c>
      <c r="J84" s="483" t="s">
        <v>386</v>
      </c>
      <c r="K84" s="50" t="s">
        <v>1102</v>
      </c>
      <c r="L84" s="50"/>
    </row>
    <row r="85" spans="1:12" x14ac:dyDescent="0.35">
      <c r="A85" s="485" t="s">
        <v>1165</v>
      </c>
      <c r="B85" s="50" t="s">
        <v>1100</v>
      </c>
      <c r="C85" s="50" t="s">
        <v>1225</v>
      </c>
      <c r="D85" s="50" t="s">
        <v>1226</v>
      </c>
      <c r="E85" s="484">
        <v>2272.8000000000002</v>
      </c>
      <c r="F85" s="483" t="s">
        <v>386</v>
      </c>
      <c r="G85" s="483" t="s">
        <v>386</v>
      </c>
      <c r="H85" s="483" t="s">
        <v>386</v>
      </c>
      <c r="I85" s="483" t="s">
        <v>386</v>
      </c>
      <c r="J85" s="483" t="s">
        <v>386</v>
      </c>
      <c r="K85" s="50" t="s">
        <v>1102</v>
      </c>
      <c r="L85" s="50"/>
    </row>
    <row r="86" spans="1:12" x14ac:dyDescent="0.35">
      <c r="A86" s="485" t="s">
        <v>1165</v>
      </c>
      <c r="B86" s="50" t="s">
        <v>1100</v>
      </c>
      <c r="C86" s="50" t="s">
        <v>1225</v>
      </c>
      <c r="D86" s="50" t="s">
        <v>1226</v>
      </c>
      <c r="E86" s="484">
        <v>1989.55</v>
      </c>
      <c r="F86" s="483" t="s">
        <v>386</v>
      </c>
      <c r="G86" s="483" t="s">
        <v>386</v>
      </c>
      <c r="H86" s="483" t="s">
        <v>386</v>
      </c>
      <c r="I86" s="483" t="s">
        <v>386</v>
      </c>
      <c r="J86" s="483" t="s">
        <v>386</v>
      </c>
      <c r="K86" s="50" t="s">
        <v>1102</v>
      </c>
      <c r="L86" s="50"/>
    </row>
    <row r="87" spans="1:12" x14ac:dyDescent="0.35">
      <c r="A87" s="485" t="s">
        <v>1165</v>
      </c>
      <c r="B87" s="50" t="s">
        <v>1100</v>
      </c>
      <c r="C87" s="50" t="s">
        <v>1225</v>
      </c>
      <c r="D87" s="50" t="s">
        <v>1226</v>
      </c>
      <c r="E87" s="484">
        <v>2401.96</v>
      </c>
      <c r="F87" s="483" t="s">
        <v>386</v>
      </c>
      <c r="G87" s="483" t="s">
        <v>386</v>
      </c>
      <c r="H87" s="483" t="s">
        <v>386</v>
      </c>
      <c r="I87" s="483" t="s">
        <v>386</v>
      </c>
      <c r="J87" s="483" t="s">
        <v>386</v>
      </c>
      <c r="K87" s="50" t="s">
        <v>1102</v>
      </c>
      <c r="L87" s="50"/>
    </row>
    <row r="88" spans="1:12" x14ac:dyDescent="0.35">
      <c r="A88" s="485" t="s">
        <v>1165</v>
      </c>
      <c r="B88" s="50" t="s">
        <v>1100</v>
      </c>
      <c r="C88" s="50" t="s">
        <v>1227</v>
      </c>
      <c r="D88" s="50" t="s">
        <v>1228</v>
      </c>
      <c r="E88" s="484">
        <v>2433.6799999999998</v>
      </c>
      <c r="F88" s="483" t="s">
        <v>386</v>
      </c>
      <c r="G88" s="483" t="s">
        <v>386</v>
      </c>
      <c r="H88" s="483" t="s">
        <v>386</v>
      </c>
      <c r="I88" s="483" t="s">
        <v>386</v>
      </c>
      <c r="J88" s="483" t="s">
        <v>386</v>
      </c>
      <c r="K88" s="50" t="s">
        <v>1102</v>
      </c>
      <c r="L88" s="50"/>
    </row>
    <row r="89" spans="1:12" x14ac:dyDescent="0.35">
      <c r="A89" s="485" t="s">
        <v>1165</v>
      </c>
      <c r="B89" s="50" t="s">
        <v>1100</v>
      </c>
      <c r="C89" s="50" t="s">
        <v>1229</v>
      </c>
      <c r="D89" s="50" t="s">
        <v>1230</v>
      </c>
      <c r="E89" s="484">
        <v>2458.61</v>
      </c>
      <c r="F89" s="483" t="s">
        <v>386</v>
      </c>
      <c r="G89" s="483" t="s">
        <v>386</v>
      </c>
      <c r="H89" s="483" t="s">
        <v>386</v>
      </c>
      <c r="I89" s="483" t="s">
        <v>386</v>
      </c>
      <c r="J89" s="483" t="s">
        <v>386</v>
      </c>
      <c r="K89" s="50" t="s">
        <v>1102</v>
      </c>
      <c r="L89" s="50"/>
    </row>
    <row r="90" spans="1:12" x14ac:dyDescent="0.35">
      <c r="A90" s="485" t="s">
        <v>1165</v>
      </c>
      <c r="B90" s="50" t="s">
        <v>1100</v>
      </c>
      <c r="C90" s="50" t="s">
        <v>1229</v>
      </c>
      <c r="D90" s="50" t="s">
        <v>1230</v>
      </c>
      <c r="E90" s="484">
        <v>2411.02</v>
      </c>
      <c r="F90" s="483" t="s">
        <v>386</v>
      </c>
      <c r="G90" s="483" t="s">
        <v>386</v>
      </c>
      <c r="H90" s="483" t="s">
        <v>386</v>
      </c>
      <c r="I90" s="483" t="s">
        <v>386</v>
      </c>
      <c r="J90" s="483" t="s">
        <v>386</v>
      </c>
      <c r="K90" s="50" t="s">
        <v>1102</v>
      </c>
      <c r="L90" s="50"/>
    </row>
    <row r="91" spans="1:12" x14ac:dyDescent="0.35">
      <c r="A91" s="485" t="s">
        <v>1165</v>
      </c>
      <c r="B91" s="50" t="s">
        <v>1100</v>
      </c>
      <c r="C91" s="50" t="s">
        <v>1229</v>
      </c>
      <c r="D91" s="50" t="s">
        <v>1230</v>
      </c>
      <c r="E91" s="484">
        <v>2730.53</v>
      </c>
      <c r="F91" s="483" t="s">
        <v>386</v>
      </c>
      <c r="G91" s="483" t="s">
        <v>386</v>
      </c>
      <c r="H91" s="483" t="s">
        <v>386</v>
      </c>
      <c r="I91" s="483" t="s">
        <v>386</v>
      </c>
      <c r="J91" s="483" t="s">
        <v>386</v>
      </c>
      <c r="K91" s="50" t="s">
        <v>1102</v>
      </c>
      <c r="L91" s="50"/>
    </row>
    <row r="92" spans="1:12" x14ac:dyDescent="0.35">
      <c r="A92" s="485" t="s">
        <v>1165</v>
      </c>
      <c r="B92" s="50" t="s">
        <v>1100</v>
      </c>
      <c r="C92" s="50" t="s">
        <v>1231</v>
      </c>
      <c r="D92" s="50" t="s">
        <v>1232</v>
      </c>
      <c r="E92" s="484">
        <v>742.12</v>
      </c>
      <c r="F92" s="483" t="s">
        <v>386</v>
      </c>
      <c r="G92" s="483" t="s">
        <v>386</v>
      </c>
      <c r="H92" s="483" t="s">
        <v>386</v>
      </c>
      <c r="I92" s="483" t="s">
        <v>386</v>
      </c>
      <c r="J92" s="483" t="s">
        <v>386</v>
      </c>
      <c r="K92" s="50" t="s">
        <v>1102</v>
      </c>
      <c r="L92" s="50"/>
    </row>
    <row r="93" spans="1:12" x14ac:dyDescent="0.35">
      <c r="A93" s="485" t="s">
        <v>1165</v>
      </c>
      <c r="B93" s="50" t="s">
        <v>1100</v>
      </c>
      <c r="C93" s="50" t="s">
        <v>1231</v>
      </c>
      <c r="D93" s="50" t="s">
        <v>1232</v>
      </c>
      <c r="E93" s="484">
        <v>498.52</v>
      </c>
      <c r="F93" s="483" t="s">
        <v>386</v>
      </c>
      <c r="G93" s="483" t="s">
        <v>386</v>
      </c>
      <c r="H93" s="483" t="s">
        <v>386</v>
      </c>
      <c r="I93" s="483" t="s">
        <v>386</v>
      </c>
      <c r="J93" s="483" t="s">
        <v>386</v>
      </c>
      <c r="K93" s="50" t="s">
        <v>1102</v>
      </c>
      <c r="L93" s="50"/>
    </row>
    <row r="94" spans="1:12" x14ac:dyDescent="0.35">
      <c r="A94" s="485" t="s">
        <v>1165</v>
      </c>
      <c r="B94" s="50" t="s">
        <v>1100</v>
      </c>
      <c r="C94" s="50" t="s">
        <v>1231</v>
      </c>
      <c r="D94" s="50" t="s">
        <v>1232</v>
      </c>
      <c r="E94" s="484">
        <v>923.4</v>
      </c>
      <c r="F94" s="483" t="s">
        <v>386</v>
      </c>
      <c r="G94" s="483" t="s">
        <v>386</v>
      </c>
      <c r="H94" s="483" t="s">
        <v>386</v>
      </c>
      <c r="I94" s="483" t="s">
        <v>386</v>
      </c>
      <c r="J94" s="483" t="s">
        <v>386</v>
      </c>
      <c r="K94" s="50" t="s">
        <v>1102</v>
      </c>
      <c r="L94" s="50"/>
    </row>
    <row r="95" spans="1:12" x14ac:dyDescent="0.35">
      <c r="A95" s="485" t="s">
        <v>1165</v>
      </c>
      <c r="B95" s="50" t="s">
        <v>1100</v>
      </c>
      <c r="C95" s="50" t="s">
        <v>1233</v>
      </c>
      <c r="D95" s="50" t="s">
        <v>1234</v>
      </c>
      <c r="E95" s="484">
        <v>452.07</v>
      </c>
      <c r="F95" s="483" t="s">
        <v>386</v>
      </c>
      <c r="G95" s="483" t="s">
        <v>386</v>
      </c>
      <c r="H95" s="483" t="s">
        <v>386</v>
      </c>
      <c r="I95" s="483" t="s">
        <v>386</v>
      </c>
      <c r="J95" s="483" t="s">
        <v>386</v>
      </c>
      <c r="K95" s="50" t="s">
        <v>1102</v>
      </c>
      <c r="L95" s="50"/>
    </row>
    <row r="96" spans="1:12" x14ac:dyDescent="0.35">
      <c r="A96" s="485" t="s">
        <v>1165</v>
      </c>
      <c r="B96" s="50" t="s">
        <v>1100</v>
      </c>
      <c r="C96" s="50" t="s">
        <v>1233</v>
      </c>
      <c r="D96" s="50" t="s">
        <v>1234</v>
      </c>
      <c r="E96" s="484">
        <v>452.07</v>
      </c>
      <c r="F96" s="483" t="s">
        <v>386</v>
      </c>
      <c r="G96" s="483" t="s">
        <v>386</v>
      </c>
      <c r="H96" s="483" t="s">
        <v>386</v>
      </c>
      <c r="I96" s="483" t="s">
        <v>386</v>
      </c>
      <c r="J96" s="483" t="s">
        <v>386</v>
      </c>
      <c r="K96" s="50" t="s">
        <v>1102</v>
      </c>
      <c r="L96" s="50"/>
    </row>
    <row r="97" spans="1:12" x14ac:dyDescent="0.35">
      <c r="A97" s="485" t="s">
        <v>1165</v>
      </c>
      <c r="B97" s="50" t="s">
        <v>1100</v>
      </c>
      <c r="C97" s="50" t="s">
        <v>1233</v>
      </c>
      <c r="D97" s="50" t="s">
        <v>1234</v>
      </c>
      <c r="E97" s="484">
        <v>589.16</v>
      </c>
      <c r="F97" s="483" t="s">
        <v>386</v>
      </c>
      <c r="G97" s="483" t="s">
        <v>386</v>
      </c>
      <c r="H97" s="483" t="s">
        <v>386</v>
      </c>
      <c r="I97" s="483" t="s">
        <v>386</v>
      </c>
      <c r="J97" s="483" t="s">
        <v>386</v>
      </c>
      <c r="K97" s="50" t="s">
        <v>1102</v>
      </c>
      <c r="L97" s="50"/>
    </row>
    <row r="98" spans="1:12" x14ac:dyDescent="0.35">
      <c r="A98" s="485" t="s">
        <v>1165</v>
      </c>
      <c r="B98" s="50" t="s">
        <v>1100</v>
      </c>
      <c r="C98" s="50" t="s">
        <v>1235</v>
      </c>
      <c r="D98" s="50" t="s">
        <v>1236</v>
      </c>
      <c r="E98" s="484">
        <v>905.27</v>
      </c>
      <c r="F98" s="483" t="s">
        <v>386</v>
      </c>
      <c r="G98" s="483" t="s">
        <v>386</v>
      </c>
      <c r="H98" s="483" t="s">
        <v>386</v>
      </c>
      <c r="I98" s="483" t="s">
        <v>386</v>
      </c>
      <c r="J98" s="483" t="s">
        <v>386</v>
      </c>
      <c r="K98" s="50" t="s">
        <v>1102</v>
      </c>
      <c r="L98" s="50"/>
    </row>
    <row r="99" spans="1:12" x14ac:dyDescent="0.35">
      <c r="A99" s="485" t="s">
        <v>1165</v>
      </c>
      <c r="B99" s="50" t="s">
        <v>1100</v>
      </c>
      <c r="C99" s="50" t="s">
        <v>1235</v>
      </c>
      <c r="D99" s="50" t="s">
        <v>1236</v>
      </c>
      <c r="E99" s="484">
        <v>1019.7</v>
      </c>
      <c r="F99" s="483" t="s">
        <v>386</v>
      </c>
      <c r="G99" s="483" t="s">
        <v>386</v>
      </c>
      <c r="H99" s="483" t="s">
        <v>386</v>
      </c>
      <c r="I99" s="483" t="s">
        <v>386</v>
      </c>
      <c r="J99" s="483" t="s">
        <v>386</v>
      </c>
      <c r="K99" s="50" t="s">
        <v>1102</v>
      </c>
      <c r="L99" s="50"/>
    </row>
    <row r="100" spans="1:12" x14ac:dyDescent="0.35">
      <c r="A100" s="485" t="s">
        <v>1165</v>
      </c>
      <c r="B100" s="50" t="s">
        <v>1100</v>
      </c>
      <c r="C100" s="50" t="s">
        <v>1235</v>
      </c>
      <c r="D100" s="50" t="s">
        <v>1236</v>
      </c>
      <c r="E100" s="484">
        <v>1014.04</v>
      </c>
      <c r="F100" s="483" t="s">
        <v>386</v>
      </c>
      <c r="G100" s="483" t="s">
        <v>386</v>
      </c>
      <c r="H100" s="483" t="s">
        <v>386</v>
      </c>
      <c r="I100" s="483" t="s">
        <v>386</v>
      </c>
      <c r="J100" s="483" t="s">
        <v>386</v>
      </c>
      <c r="K100" s="50" t="s">
        <v>1102</v>
      </c>
      <c r="L100" s="50"/>
    </row>
    <row r="101" spans="1:12" x14ac:dyDescent="0.35">
      <c r="A101" s="485" t="s">
        <v>1165</v>
      </c>
      <c r="B101" s="50" t="s">
        <v>1100</v>
      </c>
      <c r="C101" s="50" t="s">
        <v>1237</v>
      </c>
      <c r="D101" s="50" t="s">
        <v>1238</v>
      </c>
      <c r="E101" s="484">
        <v>745.51</v>
      </c>
      <c r="F101" s="483" t="s">
        <v>386</v>
      </c>
      <c r="G101" s="483" t="s">
        <v>386</v>
      </c>
      <c r="H101" s="483" t="s">
        <v>386</v>
      </c>
      <c r="I101" s="483" t="s">
        <v>386</v>
      </c>
      <c r="J101" s="483" t="s">
        <v>386</v>
      </c>
      <c r="K101" s="50" t="s">
        <v>1102</v>
      </c>
      <c r="L101" s="50"/>
    </row>
    <row r="102" spans="1:12" x14ac:dyDescent="0.35">
      <c r="A102" s="485" t="s">
        <v>1165</v>
      </c>
      <c r="B102" s="50" t="s">
        <v>1100</v>
      </c>
      <c r="C102" s="50" t="s">
        <v>1237</v>
      </c>
      <c r="D102" s="50" t="s">
        <v>1238</v>
      </c>
      <c r="E102" s="484">
        <v>1323.34</v>
      </c>
      <c r="F102" s="483" t="s">
        <v>386</v>
      </c>
      <c r="G102" s="483" t="s">
        <v>386</v>
      </c>
      <c r="H102" s="483" t="s">
        <v>386</v>
      </c>
      <c r="I102" s="483" t="s">
        <v>386</v>
      </c>
      <c r="J102" s="483" t="s">
        <v>386</v>
      </c>
      <c r="K102" s="50" t="s">
        <v>1102</v>
      </c>
      <c r="L102" s="50"/>
    </row>
    <row r="103" spans="1:12" x14ac:dyDescent="0.35">
      <c r="A103" s="485" t="s">
        <v>1165</v>
      </c>
      <c r="B103" s="50" t="s">
        <v>1100</v>
      </c>
      <c r="C103" s="50" t="s">
        <v>1237</v>
      </c>
      <c r="D103" s="50" t="s">
        <v>1238</v>
      </c>
      <c r="E103" s="484">
        <v>745.51</v>
      </c>
      <c r="F103" s="483" t="s">
        <v>386</v>
      </c>
      <c r="G103" s="483" t="s">
        <v>386</v>
      </c>
      <c r="H103" s="483" t="s">
        <v>386</v>
      </c>
      <c r="I103" s="483" t="s">
        <v>386</v>
      </c>
      <c r="J103" s="483" t="s">
        <v>386</v>
      </c>
      <c r="K103" s="50" t="s">
        <v>1102</v>
      </c>
      <c r="L103" s="50"/>
    </row>
    <row r="104" spans="1:12" x14ac:dyDescent="0.35">
      <c r="A104" s="485" t="s">
        <v>1165</v>
      </c>
      <c r="B104" s="50" t="s">
        <v>1100</v>
      </c>
      <c r="C104" s="50" t="s">
        <v>1239</v>
      </c>
      <c r="D104" s="50" t="s">
        <v>1240</v>
      </c>
      <c r="E104" s="484">
        <v>2900.48</v>
      </c>
      <c r="F104" s="483" t="s">
        <v>386</v>
      </c>
      <c r="G104" s="483" t="s">
        <v>386</v>
      </c>
      <c r="H104" s="483" t="s">
        <v>386</v>
      </c>
      <c r="I104" s="483" t="s">
        <v>386</v>
      </c>
      <c r="J104" s="483" t="s">
        <v>386</v>
      </c>
      <c r="K104" s="50" t="s">
        <v>1102</v>
      </c>
      <c r="L104" s="50"/>
    </row>
    <row r="105" spans="1:12" x14ac:dyDescent="0.35">
      <c r="A105" s="485" t="s">
        <v>1165</v>
      </c>
      <c r="B105" s="50" t="s">
        <v>1100</v>
      </c>
      <c r="C105" s="50" t="s">
        <v>1239</v>
      </c>
      <c r="D105" s="50" t="s">
        <v>1240</v>
      </c>
      <c r="E105" s="484">
        <v>2171.96</v>
      </c>
      <c r="F105" s="483" t="s">
        <v>386</v>
      </c>
      <c r="G105" s="483" t="s">
        <v>386</v>
      </c>
      <c r="H105" s="483" t="s">
        <v>386</v>
      </c>
      <c r="I105" s="483" t="s">
        <v>386</v>
      </c>
      <c r="J105" s="483" t="s">
        <v>386</v>
      </c>
      <c r="K105" s="50" t="s">
        <v>1102</v>
      </c>
      <c r="L105" s="50"/>
    </row>
    <row r="106" spans="1:12" x14ac:dyDescent="0.35">
      <c r="A106" s="485" t="s">
        <v>1165</v>
      </c>
      <c r="B106" s="50" t="s">
        <v>1100</v>
      </c>
      <c r="C106" s="50" t="s">
        <v>1241</v>
      </c>
      <c r="D106" s="50" t="s">
        <v>1242</v>
      </c>
      <c r="E106" s="484">
        <v>1650.78</v>
      </c>
      <c r="F106" s="483" t="s">
        <v>386</v>
      </c>
      <c r="G106" s="483" t="s">
        <v>386</v>
      </c>
      <c r="H106" s="483" t="s">
        <v>386</v>
      </c>
      <c r="I106" s="483" t="s">
        <v>386</v>
      </c>
      <c r="J106" s="483" t="s">
        <v>386</v>
      </c>
      <c r="K106" s="50" t="s">
        <v>1102</v>
      </c>
      <c r="L106" s="50"/>
    </row>
    <row r="107" spans="1:12" x14ac:dyDescent="0.35">
      <c r="A107" s="485" t="s">
        <v>1165</v>
      </c>
      <c r="B107" s="50" t="s">
        <v>1100</v>
      </c>
      <c r="C107" s="50" t="s">
        <v>1241</v>
      </c>
      <c r="D107" s="50" t="s">
        <v>1242</v>
      </c>
      <c r="E107" s="484">
        <v>2205.9499999999998</v>
      </c>
      <c r="F107" s="483" t="s">
        <v>386</v>
      </c>
      <c r="G107" s="483" t="s">
        <v>386</v>
      </c>
      <c r="H107" s="483" t="s">
        <v>386</v>
      </c>
      <c r="I107" s="483" t="s">
        <v>386</v>
      </c>
      <c r="J107" s="483" t="s">
        <v>386</v>
      </c>
      <c r="K107" s="50" t="s">
        <v>1102</v>
      </c>
      <c r="L107" s="50"/>
    </row>
    <row r="108" spans="1:12" x14ac:dyDescent="0.35">
      <c r="A108" s="485" t="s">
        <v>1165</v>
      </c>
      <c r="B108" s="50" t="s">
        <v>1100</v>
      </c>
      <c r="C108" s="50" t="s">
        <v>1243</v>
      </c>
      <c r="D108" s="50" t="s">
        <v>1244</v>
      </c>
      <c r="E108" s="484">
        <v>696.8</v>
      </c>
      <c r="F108" s="483" t="s">
        <v>386</v>
      </c>
      <c r="G108" s="483" t="s">
        <v>386</v>
      </c>
      <c r="H108" s="483" t="s">
        <v>386</v>
      </c>
      <c r="I108" s="483" t="s">
        <v>386</v>
      </c>
      <c r="J108" s="483" t="s">
        <v>386</v>
      </c>
      <c r="K108" s="50" t="s">
        <v>1102</v>
      </c>
      <c r="L108" s="50"/>
    </row>
    <row r="109" spans="1:12" x14ac:dyDescent="0.35">
      <c r="A109" s="485" t="s">
        <v>1165</v>
      </c>
      <c r="B109" s="50" t="s">
        <v>1100</v>
      </c>
      <c r="C109" s="50" t="s">
        <v>1243</v>
      </c>
      <c r="D109" s="50" t="s">
        <v>1244</v>
      </c>
      <c r="E109" s="484">
        <v>787.44</v>
      </c>
      <c r="F109" s="483" t="s">
        <v>386</v>
      </c>
      <c r="G109" s="483" t="s">
        <v>386</v>
      </c>
      <c r="H109" s="483" t="s">
        <v>386</v>
      </c>
      <c r="I109" s="483" t="s">
        <v>386</v>
      </c>
      <c r="J109" s="483" t="s">
        <v>386</v>
      </c>
      <c r="K109" s="50" t="s">
        <v>1102</v>
      </c>
      <c r="L109" s="50"/>
    </row>
    <row r="110" spans="1:12" x14ac:dyDescent="0.35">
      <c r="A110" s="485" t="s">
        <v>1165</v>
      </c>
      <c r="B110" s="50" t="s">
        <v>1100</v>
      </c>
      <c r="C110" s="50" t="s">
        <v>1245</v>
      </c>
      <c r="D110" s="50" t="s">
        <v>1246</v>
      </c>
      <c r="E110" s="484">
        <v>2124.38</v>
      </c>
      <c r="F110" s="483" t="s">
        <v>386</v>
      </c>
      <c r="G110" s="483" t="s">
        <v>386</v>
      </c>
      <c r="H110" s="483" t="s">
        <v>386</v>
      </c>
      <c r="I110" s="483" t="s">
        <v>386</v>
      </c>
      <c r="J110" s="483" t="s">
        <v>386</v>
      </c>
      <c r="K110" s="50" t="s">
        <v>1102</v>
      </c>
      <c r="L110" s="50"/>
    </row>
    <row r="111" spans="1:12" x14ac:dyDescent="0.35">
      <c r="A111" s="485" t="s">
        <v>1165</v>
      </c>
      <c r="B111" s="50" t="s">
        <v>1100</v>
      </c>
      <c r="C111" s="50" t="s">
        <v>1245</v>
      </c>
      <c r="D111" s="50" t="s">
        <v>1246</v>
      </c>
      <c r="E111" s="484">
        <v>2559.4499999999998</v>
      </c>
      <c r="F111" s="483" t="s">
        <v>386</v>
      </c>
      <c r="G111" s="483" t="s">
        <v>386</v>
      </c>
      <c r="H111" s="483" t="s">
        <v>386</v>
      </c>
      <c r="I111" s="483" t="s">
        <v>386</v>
      </c>
      <c r="J111" s="483" t="s">
        <v>386</v>
      </c>
      <c r="K111" s="50" t="s">
        <v>1102</v>
      </c>
      <c r="L111" s="50"/>
    </row>
    <row r="112" spans="1:12" x14ac:dyDescent="0.35">
      <c r="A112" s="485" t="s">
        <v>1165</v>
      </c>
      <c r="B112" s="50" t="s">
        <v>1100</v>
      </c>
      <c r="C112" s="50" t="s">
        <v>1245</v>
      </c>
      <c r="D112" s="50" t="s">
        <v>1246</v>
      </c>
      <c r="E112" s="484">
        <v>2546.98</v>
      </c>
      <c r="F112" s="483" t="s">
        <v>386</v>
      </c>
      <c r="G112" s="483" t="s">
        <v>386</v>
      </c>
      <c r="H112" s="483" t="s">
        <v>386</v>
      </c>
      <c r="I112" s="483" t="s">
        <v>386</v>
      </c>
      <c r="J112" s="483" t="s">
        <v>386</v>
      </c>
      <c r="K112" s="50" t="s">
        <v>1102</v>
      </c>
      <c r="L112" s="50"/>
    </row>
    <row r="113" spans="1:12" x14ac:dyDescent="0.35">
      <c r="A113" s="485" t="s">
        <v>1165</v>
      </c>
      <c r="B113" s="50" t="s">
        <v>1100</v>
      </c>
      <c r="C113" s="50" t="s">
        <v>1247</v>
      </c>
      <c r="D113" s="50" t="s">
        <v>1248</v>
      </c>
      <c r="E113" s="484">
        <v>2492.6</v>
      </c>
      <c r="F113" s="483" t="s">
        <v>386</v>
      </c>
      <c r="G113" s="483" t="s">
        <v>386</v>
      </c>
      <c r="H113" s="483" t="s">
        <v>386</v>
      </c>
      <c r="I113" s="483" t="s">
        <v>386</v>
      </c>
      <c r="J113" s="483" t="s">
        <v>386</v>
      </c>
      <c r="K113" s="50" t="s">
        <v>1102</v>
      </c>
      <c r="L113" s="50"/>
    </row>
    <row r="114" spans="1:12" x14ac:dyDescent="0.35">
      <c r="A114" s="485" t="s">
        <v>1165</v>
      </c>
      <c r="B114" s="50" t="s">
        <v>1100</v>
      </c>
      <c r="C114" s="50" t="s">
        <v>1247</v>
      </c>
      <c r="D114" s="50" t="s">
        <v>1248</v>
      </c>
      <c r="E114" s="484">
        <v>2974.13</v>
      </c>
      <c r="F114" s="483" t="s">
        <v>386</v>
      </c>
      <c r="G114" s="483" t="s">
        <v>386</v>
      </c>
      <c r="H114" s="483" t="s">
        <v>386</v>
      </c>
      <c r="I114" s="483" t="s">
        <v>386</v>
      </c>
      <c r="J114" s="483" t="s">
        <v>386</v>
      </c>
      <c r="K114" s="50" t="s">
        <v>1102</v>
      </c>
      <c r="L114" s="50"/>
    </row>
    <row r="115" spans="1:12" x14ac:dyDescent="0.35">
      <c r="A115" s="485" t="s">
        <v>1165</v>
      </c>
      <c r="B115" s="50" t="s">
        <v>1100</v>
      </c>
      <c r="C115" s="50" t="s">
        <v>1247</v>
      </c>
      <c r="D115" s="50" t="s">
        <v>1248</v>
      </c>
      <c r="E115" s="484">
        <v>2611.5700000000002</v>
      </c>
      <c r="F115" s="483" t="s">
        <v>386</v>
      </c>
      <c r="G115" s="483" t="s">
        <v>386</v>
      </c>
      <c r="H115" s="483" t="s">
        <v>386</v>
      </c>
      <c r="I115" s="483" t="s">
        <v>386</v>
      </c>
      <c r="J115" s="483" t="s">
        <v>386</v>
      </c>
      <c r="K115" s="50" t="s">
        <v>1102</v>
      </c>
      <c r="L115" s="50"/>
    </row>
    <row r="116" spans="1:12" x14ac:dyDescent="0.35">
      <c r="A116" s="485" t="s">
        <v>1165</v>
      </c>
      <c r="B116" s="50" t="s">
        <v>1100</v>
      </c>
      <c r="C116" s="50" t="s">
        <v>1249</v>
      </c>
      <c r="D116" s="50" t="s">
        <v>1250</v>
      </c>
      <c r="E116" s="484">
        <v>2538.8000000000002</v>
      </c>
      <c r="F116" s="483" t="s">
        <v>386</v>
      </c>
      <c r="G116" s="483" t="s">
        <v>386</v>
      </c>
      <c r="H116" s="483" t="s">
        <v>386</v>
      </c>
      <c r="I116" s="483" t="s">
        <v>386</v>
      </c>
      <c r="J116" s="483" t="s">
        <v>386</v>
      </c>
      <c r="K116" s="50" t="s">
        <v>1102</v>
      </c>
      <c r="L116" s="50"/>
    </row>
    <row r="117" spans="1:12" x14ac:dyDescent="0.35">
      <c r="A117" s="485" t="s">
        <v>1165</v>
      </c>
      <c r="B117" s="50" t="s">
        <v>1100</v>
      </c>
      <c r="C117" s="50" t="s">
        <v>1249</v>
      </c>
      <c r="D117" s="50" t="s">
        <v>1250</v>
      </c>
      <c r="E117" s="484">
        <v>3385.8</v>
      </c>
      <c r="F117" s="483" t="s">
        <v>386</v>
      </c>
      <c r="G117" s="483" t="s">
        <v>386</v>
      </c>
      <c r="H117" s="483" t="s">
        <v>386</v>
      </c>
      <c r="I117" s="483" t="s">
        <v>386</v>
      </c>
      <c r="J117" s="483" t="s">
        <v>386</v>
      </c>
      <c r="K117" s="50" t="s">
        <v>1102</v>
      </c>
      <c r="L117" s="50"/>
    </row>
    <row r="118" spans="1:12" x14ac:dyDescent="0.35">
      <c r="A118" s="485" t="s">
        <v>1165</v>
      </c>
      <c r="B118" s="50" t="s">
        <v>1100</v>
      </c>
      <c r="C118" s="50" t="s">
        <v>1251</v>
      </c>
      <c r="D118" s="50" t="s">
        <v>1252</v>
      </c>
      <c r="E118" s="484">
        <v>2246.1999999999998</v>
      </c>
      <c r="F118" s="483" t="s">
        <v>386</v>
      </c>
      <c r="G118" s="483" t="s">
        <v>386</v>
      </c>
      <c r="H118" s="483" t="s">
        <v>386</v>
      </c>
      <c r="I118" s="483" t="s">
        <v>386</v>
      </c>
      <c r="J118" s="483" t="s">
        <v>386</v>
      </c>
      <c r="K118" s="50" t="s">
        <v>1102</v>
      </c>
      <c r="L118" s="50"/>
    </row>
    <row r="119" spans="1:12" x14ac:dyDescent="0.35">
      <c r="A119" s="485" t="s">
        <v>1165</v>
      </c>
      <c r="B119" s="50" t="s">
        <v>1100</v>
      </c>
      <c r="C119" s="50" t="s">
        <v>1251</v>
      </c>
      <c r="D119" s="50" t="s">
        <v>1252</v>
      </c>
      <c r="E119" s="484">
        <v>2995.3</v>
      </c>
      <c r="F119" s="483" t="s">
        <v>386</v>
      </c>
      <c r="G119" s="483" t="s">
        <v>386</v>
      </c>
      <c r="H119" s="483" t="s">
        <v>386</v>
      </c>
      <c r="I119" s="483" t="s">
        <v>386</v>
      </c>
      <c r="J119" s="483" t="s">
        <v>386</v>
      </c>
      <c r="K119" s="50" t="s">
        <v>1102</v>
      </c>
      <c r="L119" s="50"/>
    </row>
    <row r="120" spans="1:12" x14ac:dyDescent="0.35">
      <c r="A120" s="485" t="s">
        <v>1165</v>
      </c>
      <c r="B120" s="50" t="s">
        <v>1100</v>
      </c>
      <c r="C120" s="50" t="s">
        <v>1253</v>
      </c>
      <c r="D120" s="50" t="s">
        <v>1254</v>
      </c>
      <c r="E120" s="484">
        <v>1297.29</v>
      </c>
      <c r="F120" s="483" t="s">
        <v>386</v>
      </c>
      <c r="G120" s="483" t="s">
        <v>386</v>
      </c>
      <c r="H120" s="483" t="s">
        <v>386</v>
      </c>
      <c r="I120" s="483" t="s">
        <v>386</v>
      </c>
      <c r="J120" s="483" t="s">
        <v>386</v>
      </c>
      <c r="K120" s="50" t="s">
        <v>1102</v>
      </c>
      <c r="L120" s="50"/>
    </row>
    <row r="121" spans="1:12" x14ac:dyDescent="0.35">
      <c r="A121" s="485" t="s">
        <v>1165</v>
      </c>
      <c r="B121" s="50" t="s">
        <v>1100</v>
      </c>
      <c r="C121" s="50" t="s">
        <v>1253</v>
      </c>
      <c r="D121" s="50" t="s">
        <v>1254</v>
      </c>
      <c r="E121" s="484">
        <v>1554.48</v>
      </c>
      <c r="F121" s="483" t="s">
        <v>386</v>
      </c>
      <c r="G121" s="483" t="s">
        <v>386</v>
      </c>
      <c r="H121" s="483" t="s">
        <v>386</v>
      </c>
      <c r="I121" s="483" t="s">
        <v>386</v>
      </c>
      <c r="J121" s="483" t="s">
        <v>386</v>
      </c>
      <c r="K121" s="50" t="s">
        <v>1102</v>
      </c>
      <c r="L121" s="50"/>
    </row>
    <row r="122" spans="1:12" x14ac:dyDescent="0.35">
      <c r="A122" s="485" t="s">
        <v>1165</v>
      </c>
      <c r="B122" s="50" t="s">
        <v>1100</v>
      </c>
      <c r="C122" s="50" t="s">
        <v>1253</v>
      </c>
      <c r="D122" s="50" t="s">
        <v>1254</v>
      </c>
      <c r="E122" s="484">
        <v>1421.92</v>
      </c>
      <c r="F122" s="483" t="s">
        <v>386</v>
      </c>
      <c r="G122" s="483" t="s">
        <v>386</v>
      </c>
      <c r="H122" s="483" t="s">
        <v>386</v>
      </c>
      <c r="I122" s="483" t="s">
        <v>386</v>
      </c>
      <c r="J122" s="483" t="s">
        <v>386</v>
      </c>
      <c r="K122" s="50" t="s">
        <v>1102</v>
      </c>
      <c r="L122" s="50"/>
    </row>
    <row r="123" spans="1:12" x14ac:dyDescent="0.35">
      <c r="A123" s="485" t="s">
        <v>1165</v>
      </c>
      <c r="B123" s="50" t="s">
        <v>1100</v>
      </c>
      <c r="C123" s="50" t="s">
        <v>1255</v>
      </c>
      <c r="D123" s="50" t="s">
        <v>1256</v>
      </c>
      <c r="E123" s="484">
        <v>1367.53</v>
      </c>
      <c r="F123" s="483" t="s">
        <v>386</v>
      </c>
      <c r="G123" s="483" t="s">
        <v>386</v>
      </c>
      <c r="H123" s="483" t="s">
        <v>386</v>
      </c>
      <c r="I123" s="483" t="s">
        <v>386</v>
      </c>
      <c r="J123" s="483" t="s">
        <v>386</v>
      </c>
      <c r="K123" s="50" t="s">
        <v>1102</v>
      </c>
      <c r="L123" s="50"/>
    </row>
    <row r="124" spans="1:12" x14ac:dyDescent="0.35">
      <c r="A124" s="485" t="s">
        <v>1165</v>
      </c>
      <c r="B124" s="50" t="s">
        <v>1100</v>
      </c>
      <c r="C124" s="50" t="s">
        <v>1255</v>
      </c>
      <c r="D124" s="50" t="s">
        <v>1256</v>
      </c>
      <c r="E124" s="484">
        <v>1673.44</v>
      </c>
      <c r="F124" s="483" t="s">
        <v>386</v>
      </c>
      <c r="G124" s="483" t="s">
        <v>386</v>
      </c>
      <c r="H124" s="483" t="s">
        <v>386</v>
      </c>
      <c r="I124" s="483" t="s">
        <v>386</v>
      </c>
      <c r="J124" s="483" t="s">
        <v>386</v>
      </c>
      <c r="K124" s="50" t="s">
        <v>1102</v>
      </c>
      <c r="L124" s="50"/>
    </row>
    <row r="125" spans="1:12" x14ac:dyDescent="0.35">
      <c r="A125" s="485" t="s">
        <v>1165</v>
      </c>
      <c r="B125" s="50" t="s">
        <v>1100</v>
      </c>
      <c r="C125" s="50" t="s">
        <v>1255</v>
      </c>
      <c r="D125" s="50" t="s">
        <v>1256</v>
      </c>
      <c r="E125" s="484">
        <v>1730.09</v>
      </c>
      <c r="F125" s="483" t="s">
        <v>386</v>
      </c>
      <c r="G125" s="483" t="s">
        <v>386</v>
      </c>
      <c r="H125" s="483" t="s">
        <v>386</v>
      </c>
      <c r="I125" s="483" t="s">
        <v>386</v>
      </c>
      <c r="J125" s="483" t="s">
        <v>386</v>
      </c>
      <c r="K125" s="50" t="s">
        <v>1102</v>
      </c>
      <c r="L125" s="50"/>
    </row>
    <row r="126" spans="1:12" x14ac:dyDescent="0.35">
      <c r="A126" s="485" t="s">
        <v>1165</v>
      </c>
      <c r="B126" s="50" t="s">
        <v>1100</v>
      </c>
      <c r="C126" s="50" t="s">
        <v>1257</v>
      </c>
      <c r="D126" s="50" t="s">
        <v>1258</v>
      </c>
      <c r="E126" s="484">
        <v>8726.3700000000008</v>
      </c>
      <c r="F126" s="483" t="s">
        <v>386</v>
      </c>
      <c r="G126" s="483" t="s">
        <v>386</v>
      </c>
      <c r="H126" s="483" t="s">
        <v>386</v>
      </c>
      <c r="I126" s="483" t="s">
        <v>386</v>
      </c>
      <c r="J126" s="483" t="s">
        <v>386</v>
      </c>
      <c r="K126" s="50" t="s">
        <v>1102</v>
      </c>
      <c r="L126" s="50"/>
    </row>
    <row r="127" spans="1:12" x14ac:dyDescent="0.35">
      <c r="A127" s="485" t="s">
        <v>1165</v>
      </c>
      <c r="B127" s="50" t="s">
        <v>1100</v>
      </c>
      <c r="C127" s="50" t="s">
        <v>1257</v>
      </c>
      <c r="D127" s="50" t="s">
        <v>1258</v>
      </c>
      <c r="E127" s="484" t="s">
        <v>1259</v>
      </c>
      <c r="F127" s="483" t="s">
        <v>386</v>
      </c>
      <c r="G127" s="483" t="s">
        <v>386</v>
      </c>
      <c r="H127" s="483" t="s">
        <v>386</v>
      </c>
      <c r="I127" s="483" t="s">
        <v>386</v>
      </c>
      <c r="J127" s="483" t="s">
        <v>386</v>
      </c>
      <c r="K127" s="50" t="s">
        <v>1102</v>
      </c>
      <c r="L127" s="50"/>
    </row>
    <row r="128" spans="1:12" x14ac:dyDescent="0.35">
      <c r="A128" s="485" t="s">
        <v>1165</v>
      </c>
      <c r="B128" s="50" t="s">
        <v>1100</v>
      </c>
      <c r="C128" s="50" t="s">
        <v>1257</v>
      </c>
      <c r="D128" s="50" t="s">
        <v>1258</v>
      </c>
      <c r="E128" s="484">
        <v>5655.94</v>
      </c>
      <c r="F128" s="483" t="s">
        <v>386</v>
      </c>
      <c r="G128" s="483" t="s">
        <v>386</v>
      </c>
      <c r="H128" s="483" t="s">
        <v>386</v>
      </c>
      <c r="I128" s="483" t="s">
        <v>386</v>
      </c>
      <c r="J128" s="483" t="s">
        <v>386</v>
      </c>
      <c r="K128" s="50" t="s">
        <v>1102</v>
      </c>
      <c r="L128" s="50"/>
    </row>
    <row r="129" spans="1:12" x14ac:dyDescent="0.35">
      <c r="A129" s="485" t="s">
        <v>1165</v>
      </c>
      <c r="B129" s="50" t="s">
        <v>1100</v>
      </c>
      <c r="C129" s="50" t="s">
        <v>1260</v>
      </c>
      <c r="D129" s="50" t="s">
        <v>1261</v>
      </c>
      <c r="E129" s="484">
        <v>9593.1</v>
      </c>
      <c r="F129" s="483" t="s">
        <v>386</v>
      </c>
      <c r="G129" s="483" t="s">
        <v>386</v>
      </c>
      <c r="H129" s="483" t="s">
        <v>386</v>
      </c>
      <c r="I129" s="483" t="s">
        <v>386</v>
      </c>
      <c r="J129" s="483" t="s">
        <v>386</v>
      </c>
      <c r="K129" s="50" t="s">
        <v>1102</v>
      </c>
      <c r="L129" s="50"/>
    </row>
    <row r="130" spans="1:12" x14ac:dyDescent="0.35">
      <c r="A130" s="485" t="s">
        <v>1165</v>
      </c>
      <c r="B130" s="50" t="s">
        <v>1100</v>
      </c>
      <c r="C130" s="50" t="s">
        <v>1260</v>
      </c>
      <c r="D130" s="50" t="s">
        <v>1261</v>
      </c>
      <c r="E130" s="484">
        <v>13499.2</v>
      </c>
      <c r="F130" s="483" t="s">
        <v>386</v>
      </c>
      <c r="G130" s="483" t="s">
        <v>386</v>
      </c>
      <c r="H130" s="483" t="s">
        <v>386</v>
      </c>
      <c r="I130" s="483" t="s">
        <v>386</v>
      </c>
      <c r="J130" s="483" t="s">
        <v>386</v>
      </c>
      <c r="K130" s="50" t="s">
        <v>1102</v>
      </c>
      <c r="L130" s="50"/>
    </row>
    <row r="131" spans="1:12" x14ac:dyDescent="0.35">
      <c r="A131" s="485" t="s">
        <v>1165</v>
      </c>
      <c r="B131" s="50" t="s">
        <v>1100</v>
      </c>
      <c r="C131" s="50" t="s">
        <v>1260</v>
      </c>
      <c r="D131" s="50" t="s">
        <v>1261</v>
      </c>
      <c r="E131" s="484" t="s">
        <v>1259</v>
      </c>
      <c r="F131" s="483" t="s">
        <v>386</v>
      </c>
      <c r="G131" s="483" t="s">
        <v>386</v>
      </c>
      <c r="H131" s="483" t="s">
        <v>386</v>
      </c>
      <c r="I131" s="483" t="s">
        <v>386</v>
      </c>
      <c r="J131" s="483" t="s">
        <v>386</v>
      </c>
      <c r="K131" s="50" t="s">
        <v>1102</v>
      </c>
      <c r="L131" s="50"/>
    </row>
    <row r="132" spans="1:12" x14ac:dyDescent="0.35">
      <c r="A132" s="485" t="s">
        <v>1165</v>
      </c>
      <c r="B132" s="50" t="s">
        <v>1100</v>
      </c>
      <c r="C132" s="50" t="s">
        <v>1262</v>
      </c>
      <c r="D132" s="50" t="s">
        <v>1263</v>
      </c>
      <c r="E132" s="484">
        <v>486.06</v>
      </c>
      <c r="F132" s="483" t="s">
        <v>386</v>
      </c>
      <c r="G132" s="483" t="s">
        <v>386</v>
      </c>
      <c r="H132" s="483" t="s">
        <v>386</v>
      </c>
      <c r="I132" s="483" t="s">
        <v>386</v>
      </c>
      <c r="J132" s="483" t="s">
        <v>386</v>
      </c>
      <c r="K132" s="50" t="s">
        <v>1102</v>
      </c>
      <c r="L132" s="50"/>
    </row>
    <row r="133" spans="1:12" x14ac:dyDescent="0.35">
      <c r="A133" s="485" t="s">
        <v>1165</v>
      </c>
      <c r="B133" s="50" t="s">
        <v>1100</v>
      </c>
      <c r="C133" s="50" t="s">
        <v>1262</v>
      </c>
      <c r="D133" s="50" t="s">
        <v>1263</v>
      </c>
      <c r="E133" s="484">
        <v>486.06</v>
      </c>
      <c r="F133" s="483" t="s">
        <v>386</v>
      </c>
      <c r="G133" s="483" t="s">
        <v>386</v>
      </c>
      <c r="H133" s="483" t="s">
        <v>386</v>
      </c>
      <c r="I133" s="483" t="s">
        <v>386</v>
      </c>
      <c r="J133" s="483" t="s">
        <v>386</v>
      </c>
      <c r="K133" s="50" t="s">
        <v>1102</v>
      </c>
      <c r="L133" s="50"/>
    </row>
    <row r="134" spans="1:12" x14ac:dyDescent="0.35">
      <c r="A134" s="485" t="s">
        <v>1165</v>
      </c>
      <c r="B134" s="50" t="s">
        <v>1100</v>
      </c>
      <c r="C134" s="50" t="s">
        <v>1264</v>
      </c>
      <c r="D134" s="50" t="s">
        <v>1265</v>
      </c>
      <c r="E134" s="484">
        <v>2209.35</v>
      </c>
      <c r="F134" s="483" t="s">
        <v>386</v>
      </c>
      <c r="G134" s="483" t="s">
        <v>386</v>
      </c>
      <c r="H134" s="483" t="s">
        <v>386</v>
      </c>
      <c r="I134" s="483" t="s">
        <v>386</v>
      </c>
      <c r="J134" s="483" t="s">
        <v>386</v>
      </c>
      <c r="K134" s="50" t="s">
        <v>1102</v>
      </c>
      <c r="L134" s="50"/>
    </row>
    <row r="135" spans="1:12" x14ac:dyDescent="0.35">
      <c r="A135" s="485" t="s">
        <v>1165</v>
      </c>
      <c r="B135" s="50" t="s">
        <v>1100</v>
      </c>
      <c r="C135" s="50" t="s">
        <v>1264</v>
      </c>
      <c r="D135" s="50" t="s">
        <v>1265</v>
      </c>
      <c r="E135" s="484">
        <v>1914.77</v>
      </c>
      <c r="F135" s="483" t="s">
        <v>386</v>
      </c>
      <c r="G135" s="483" t="s">
        <v>386</v>
      </c>
      <c r="H135" s="483" t="s">
        <v>386</v>
      </c>
      <c r="I135" s="483" t="s">
        <v>386</v>
      </c>
      <c r="J135" s="483" t="s">
        <v>386</v>
      </c>
      <c r="K135" s="50" t="s">
        <v>1102</v>
      </c>
      <c r="L135" s="50"/>
    </row>
    <row r="136" spans="1:12" x14ac:dyDescent="0.35">
      <c r="A136" s="485" t="s">
        <v>1165</v>
      </c>
      <c r="B136" s="50" t="s">
        <v>1100</v>
      </c>
      <c r="C136" s="50" t="s">
        <v>1264</v>
      </c>
      <c r="D136" s="50" t="s">
        <v>1265</v>
      </c>
      <c r="E136" s="484">
        <v>2381.5700000000002</v>
      </c>
      <c r="F136" s="483" t="s">
        <v>386</v>
      </c>
      <c r="G136" s="483" t="s">
        <v>386</v>
      </c>
      <c r="H136" s="483" t="s">
        <v>386</v>
      </c>
      <c r="I136" s="483" t="s">
        <v>386</v>
      </c>
      <c r="J136" s="483" t="s">
        <v>386</v>
      </c>
      <c r="K136" s="50" t="s">
        <v>1102</v>
      </c>
      <c r="L136" s="50"/>
    </row>
    <row r="137" spans="1:12" x14ac:dyDescent="0.35">
      <c r="A137" s="485" t="s">
        <v>1165</v>
      </c>
      <c r="B137" s="50" t="s">
        <v>1100</v>
      </c>
      <c r="C137" s="50" t="s">
        <v>1266</v>
      </c>
      <c r="D137" s="50" t="s">
        <v>1267</v>
      </c>
      <c r="E137" s="484">
        <v>1849.06</v>
      </c>
      <c r="F137" s="483" t="s">
        <v>386</v>
      </c>
      <c r="G137" s="483" t="s">
        <v>386</v>
      </c>
      <c r="H137" s="483" t="s">
        <v>386</v>
      </c>
      <c r="I137" s="483" t="s">
        <v>386</v>
      </c>
      <c r="J137" s="483" t="s">
        <v>386</v>
      </c>
      <c r="K137" s="50" t="s">
        <v>1102</v>
      </c>
      <c r="L137" s="50"/>
    </row>
    <row r="138" spans="1:12" x14ac:dyDescent="0.35">
      <c r="A138" s="485" t="s">
        <v>1165</v>
      </c>
      <c r="B138" s="50" t="s">
        <v>1100</v>
      </c>
      <c r="C138" s="50" t="s">
        <v>1268</v>
      </c>
      <c r="D138" s="50" t="s">
        <v>1269</v>
      </c>
      <c r="E138" s="484" t="s">
        <v>1259</v>
      </c>
      <c r="F138" s="483" t="s">
        <v>386</v>
      </c>
      <c r="G138" s="483" t="s">
        <v>386</v>
      </c>
      <c r="H138" s="483" t="s">
        <v>386</v>
      </c>
      <c r="I138" s="483" t="s">
        <v>386</v>
      </c>
      <c r="J138" s="483" t="s">
        <v>386</v>
      </c>
      <c r="K138" s="50" t="s">
        <v>1102</v>
      </c>
      <c r="L138" s="50"/>
    </row>
    <row r="139" spans="1:12" x14ac:dyDescent="0.35">
      <c r="A139" s="485" t="s">
        <v>1165</v>
      </c>
      <c r="B139" s="50" t="s">
        <v>1100</v>
      </c>
      <c r="C139" s="50" t="s">
        <v>1268</v>
      </c>
      <c r="D139" s="50" t="s">
        <v>1269</v>
      </c>
      <c r="E139" s="484" t="s">
        <v>1259</v>
      </c>
      <c r="F139" s="483" t="s">
        <v>386</v>
      </c>
      <c r="G139" s="483" t="s">
        <v>386</v>
      </c>
      <c r="H139" s="483" t="s">
        <v>386</v>
      </c>
      <c r="I139" s="483" t="s">
        <v>386</v>
      </c>
      <c r="J139" s="483" t="s">
        <v>386</v>
      </c>
      <c r="K139" s="50" t="s">
        <v>1102</v>
      </c>
      <c r="L139" s="50"/>
    </row>
    <row r="140" spans="1:12" x14ac:dyDescent="0.35">
      <c r="A140" s="485" t="s">
        <v>1165</v>
      </c>
      <c r="B140" s="50" t="s">
        <v>1100</v>
      </c>
      <c r="C140" s="50" t="s">
        <v>1268</v>
      </c>
      <c r="D140" s="50" t="s">
        <v>1269</v>
      </c>
      <c r="E140" s="484" t="s">
        <v>1259</v>
      </c>
      <c r="F140" s="483" t="s">
        <v>386</v>
      </c>
      <c r="G140" s="483" t="s">
        <v>386</v>
      </c>
      <c r="H140" s="483" t="s">
        <v>386</v>
      </c>
      <c r="I140" s="483" t="s">
        <v>386</v>
      </c>
      <c r="J140" s="483" t="s">
        <v>386</v>
      </c>
      <c r="K140" s="50" t="s">
        <v>1102</v>
      </c>
      <c r="L140" s="50"/>
    </row>
    <row r="141" spans="1:12" x14ac:dyDescent="0.35">
      <c r="A141" s="485" t="s">
        <v>1165</v>
      </c>
      <c r="B141" s="50" t="s">
        <v>1100</v>
      </c>
      <c r="C141" s="50" t="s">
        <v>1270</v>
      </c>
      <c r="D141" s="50" t="s">
        <v>1271</v>
      </c>
      <c r="E141" s="484">
        <v>2101.7199999999998</v>
      </c>
      <c r="F141" s="483" t="s">
        <v>386</v>
      </c>
      <c r="G141" s="483" t="s">
        <v>386</v>
      </c>
      <c r="H141" s="483" t="s">
        <v>386</v>
      </c>
      <c r="I141" s="483" t="s">
        <v>386</v>
      </c>
      <c r="J141" s="483" t="s">
        <v>386</v>
      </c>
      <c r="K141" s="50" t="s">
        <v>1102</v>
      </c>
      <c r="L141" s="50"/>
    </row>
    <row r="142" spans="1:12" x14ac:dyDescent="0.35">
      <c r="A142" s="485" t="s">
        <v>1165</v>
      </c>
      <c r="B142" s="50" t="s">
        <v>1100</v>
      </c>
      <c r="C142" s="50" t="s">
        <v>1272</v>
      </c>
      <c r="D142" s="50" t="s">
        <v>1273</v>
      </c>
      <c r="E142" s="484">
        <v>1523.89</v>
      </c>
      <c r="F142" s="483" t="s">
        <v>386</v>
      </c>
      <c r="G142" s="483" t="s">
        <v>386</v>
      </c>
      <c r="H142" s="483" t="s">
        <v>386</v>
      </c>
      <c r="I142" s="483" t="s">
        <v>386</v>
      </c>
      <c r="J142" s="483" t="s">
        <v>386</v>
      </c>
      <c r="K142" s="50" t="s">
        <v>1102</v>
      </c>
      <c r="L142" s="50"/>
    </row>
    <row r="143" spans="1:12" x14ac:dyDescent="0.35">
      <c r="A143" s="485" t="s">
        <v>1165</v>
      </c>
      <c r="B143" s="50" t="s">
        <v>1100</v>
      </c>
      <c r="C143" s="50" t="s">
        <v>1274</v>
      </c>
      <c r="D143" s="50" t="s">
        <v>1275</v>
      </c>
      <c r="E143" s="484">
        <v>826.1</v>
      </c>
      <c r="F143" s="483" t="s">
        <v>386</v>
      </c>
      <c r="G143" s="483" t="s">
        <v>386</v>
      </c>
      <c r="H143" s="483" t="s">
        <v>386</v>
      </c>
      <c r="I143" s="483" t="s">
        <v>386</v>
      </c>
      <c r="J143" s="483" t="s">
        <v>386</v>
      </c>
      <c r="K143" s="50" t="s">
        <v>1102</v>
      </c>
      <c r="L143" s="50"/>
    </row>
    <row r="144" spans="1:12" x14ac:dyDescent="0.35">
      <c r="A144" s="485" t="s">
        <v>1165</v>
      </c>
      <c r="B144" s="50" t="s">
        <v>1100</v>
      </c>
      <c r="C144" s="50" t="s">
        <v>1276</v>
      </c>
      <c r="D144" s="50" t="s">
        <v>1277</v>
      </c>
      <c r="E144" s="484">
        <v>785.17</v>
      </c>
      <c r="F144" s="483" t="s">
        <v>386</v>
      </c>
      <c r="G144" s="483" t="s">
        <v>386</v>
      </c>
      <c r="H144" s="483" t="s">
        <v>386</v>
      </c>
      <c r="I144" s="483" t="s">
        <v>386</v>
      </c>
      <c r="J144" s="483" t="s">
        <v>386</v>
      </c>
      <c r="K144" s="50" t="s">
        <v>1102</v>
      </c>
      <c r="L144" s="50"/>
    </row>
    <row r="145" spans="1:12" x14ac:dyDescent="0.35">
      <c r="A145" s="485" t="s">
        <v>1165</v>
      </c>
      <c r="B145" s="50" t="s">
        <v>1100</v>
      </c>
      <c r="C145" s="50" t="s">
        <v>1278</v>
      </c>
      <c r="D145" s="50" t="s">
        <v>1279</v>
      </c>
      <c r="E145" s="484">
        <v>5730.71</v>
      </c>
      <c r="F145" s="483" t="s">
        <v>386</v>
      </c>
      <c r="G145" s="483" t="s">
        <v>386</v>
      </c>
      <c r="H145" s="483" t="s">
        <v>386</v>
      </c>
      <c r="I145" s="483" t="s">
        <v>386</v>
      </c>
      <c r="J145" s="483" t="s">
        <v>386</v>
      </c>
      <c r="K145" s="50" t="s">
        <v>1102</v>
      </c>
      <c r="L145" s="50"/>
    </row>
    <row r="146" spans="1:12" x14ac:dyDescent="0.35">
      <c r="A146" s="485" t="s">
        <v>1165</v>
      </c>
      <c r="B146" s="50" t="s">
        <v>1100</v>
      </c>
      <c r="C146" s="50" t="s">
        <v>1280</v>
      </c>
      <c r="D146" s="50" t="s">
        <v>1281</v>
      </c>
      <c r="E146" s="484">
        <v>1227.04</v>
      </c>
      <c r="F146" s="483" t="s">
        <v>386</v>
      </c>
      <c r="G146" s="483" t="s">
        <v>386</v>
      </c>
      <c r="H146" s="483" t="s">
        <v>386</v>
      </c>
      <c r="I146" s="483" t="s">
        <v>386</v>
      </c>
      <c r="J146" s="483" t="s">
        <v>386</v>
      </c>
      <c r="K146" s="50" t="s">
        <v>1102</v>
      </c>
      <c r="L146" s="50"/>
    </row>
    <row r="147" spans="1:12" x14ac:dyDescent="0.35">
      <c r="A147" s="485" t="s">
        <v>1165</v>
      </c>
      <c r="B147" s="50" t="s">
        <v>1100</v>
      </c>
      <c r="C147" s="50" t="s">
        <v>1282</v>
      </c>
      <c r="D147" s="50" t="s">
        <v>1283</v>
      </c>
      <c r="E147" s="484">
        <v>1480.83</v>
      </c>
      <c r="F147" s="483" t="s">
        <v>386</v>
      </c>
      <c r="G147" s="483" t="s">
        <v>386</v>
      </c>
      <c r="H147" s="483" t="s">
        <v>386</v>
      </c>
      <c r="I147" s="483" t="s">
        <v>386</v>
      </c>
      <c r="J147" s="483" t="s">
        <v>386</v>
      </c>
      <c r="K147" s="50" t="s">
        <v>1102</v>
      </c>
      <c r="L147" s="50"/>
    </row>
    <row r="148" spans="1:12" x14ac:dyDescent="0.35">
      <c r="A148" s="485" t="s">
        <v>1165</v>
      </c>
      <c r="B148" s="50" t="s">
        <v>1100</v>
      </c>
      <c r="C148" s="50" t="s">
        <v>1284</v>
      </c>
      <c r="D148" s="50" t="s">
        <v>1285</v>
      </c>
      <c r="E148" s="484">
        <v>1014.04</v>
      </c>
      <c r="F148" s="483" t="s">
        <v>386</v>
      </c>
      <c r="G148" s="483" t="s">
        <v>386</v>
      </c>
      <c r="H148" s="483" t="s">
        <v>386</v>
      </c>
      <c r="I148" s="483" t="s">
        <v>386</v>
      </c>
      <c r="J148" s="483" t="s">
        <v>386</v>
      </c>
      <c r="K148" s="50" t="s">
        <v>1102</v>
      </c>
      <c r="L148" s="50"/>
    </row>
    <row r="149" spans="1:12" x14ac:dyDescent="0.35">
      <c r="A149" s="485" t="s">
        <v>1165</v>
      </c>
      <c r="B149" s="50" t="s">
        <v>1100</v>
      </c>
      <c r="C149" s="50" t="s">
        <v>1286</v>
      </c>
      <c r="D149" s="50" t="s">
        <v>1287</v>
      </c>
      <c r="E149" s="484">
        <v>294.58</v>
      </c>
      <c r="F149" s="483" t="s">
        <v>386</v>
      </c>
      <c r="G149" s="483" t="s">
        <v>386</v>
      </c>
      <c r="H149" s="483" t="s">
        <v>386</v>
      </c>
      <c r="I149" s="483" t="s">
        <v>386</v>
      </c>
      <c r="J149" s="483" t="s">
        <v>386</v>
      </c>
      <c r="K149" s="50" t="s">
        <v>1102</v>
      </c>
      <c r="L149" s="50"/>
    </row>
    <row r="150" spans="1:12" x14ac:dyDescent="0.35">
      <c r="A150" s="485" t="s">
        <v>1165</v>
      </c>
      <c r="B150" s="50" t="s">
        <v>1100</v>
      </c>
      <c r="C150" s="50" t="s">
        <v>1288</v>
      </c>
      <c r="D150" s="50" t="s">
        <v>1289</v>
      </c>
      <c r="E150" s="484">
        <v>231</v>
      </c>
      <c r="F150" s="483" t="s">
        <v>386</v>
      </c>
      <c r="G150" s="483" t="s">
        <v>386</v>
      </c>
      <c r="H150" s="483" t="s">
        <v>386</v>
      </c>
      <c r="I150" s="483" t="s">
        <v>386</v>
      </c>
      <c r="J150" s="483" t="s">
        <v>386</v>
      </c>
      <c r="K150" s="50" t="s">
        <v>1102</v>
      </c>
      <c r="L150" s="50"/>
    </row>
    <row r="151" spans="1:12" x14ac:dyDescent="0.35">
      <c r="A151" s="485" t="s">
        <v>1165</v>
      </c>
      <c r="B151" s="50" t="s">
        <v>1100</v>
      </c>
      <c r="C151" s="50" t="s">
        <v>1290</v>
      </c>
      <c r="D151" s="50" t="s">
        <v>1291</v>
      </c>
      <c r="E151" s="484">
        <v>2237.6799999999998</v>
      </c>
      <c r="F151" s="483" t="s">
        <v>386</v>
      </c>
      <c r="G151" s="483" t="s">
        <v>386</v>
      </c>
      <c r="H151" s="483" t="s">
        <v>386</v>
      </c>
      <c r="I151" s="483" t="s">
        <v>386</v>
      </c>
      <c r="J151" s="483" t="s">
        <v>386</v>
      </c>
      <c r="K151" s="50" t="s">
        <v>1102</v>
      </c>
      <c r="L151" s="50"/>
    </row>
    <row r="152" spans="1:12" x14ac:dyDescent="0.35">
      <c r="A152" s="485" t="s">
        <v>1165</v>
      </c>
      <c r="B152" s="50" t="s">
        <v>1100</v>
      </c>
      <c r="C152" s="50" t="s">
        <v>1292</v>
      </c>
      <c r="D152" s="50" t="s">
        <v>1293</v>
      </c>
      <c r="E152" s="484">
        <v>858.81</v>
      </c>
      <c r="F152" s="483" t="s">
        <v>386</v>
      </c>
      <c r="G152" s="483" t="s">
        <v>386</v>
      </c>
      <c r="H152" s="483" t="s">
        <v>386</v>
      </c>
      <c r="I152" s="483" t="s">
        <v>386</v>
      </c>
      <c r="J152" s="483" t="s">
        <v>386</v>
      </c>
      <c r="K152" s="50" t="s">
        <v>1102</v>
      </c>
      <c r="L152" s="50"/>
    </row>
    <row r="153" spans="1:12" x14ac:dyDescent="0.35">
      <c r="A153" s="485" t="s">
        <v>1165</v>
      </c>
      <c r="B153" s="50" t="s">
        <v>1100</v>
      </c>
      <c r="C153" s="50" t="s">
        <v>1294</v>
      </c>
      <c r="D153" s="50" t="s">
        <v>1295</v>
      </c>
      <c r="E153" s="484" t="s">
        <v>1259</v>
      </c>
      <c r="F153" s="483" t="s">
        <v>386</v>
      </c>
      <c r="G153" s="483" t="s">
        <v>386</v>
      </c>
      <c r="H153" s="483" t="s">
        <v>386</v>
      </c>
      <c r="I153" s="483" t="s">
        <v>386</v>
      </c>
      <c r="J153" s="483" t="s">
        <v>386</v>
      </c>
      <c r="K153" s="50" t="s">
        <v>1102</v>
      </c>
      <c r="L153" s="50"/>
    </row>
    <row r="154" spans="1:12" x14ac:dyDescent="0.35">
      <c r="A154" s="485" t="s">
        <v>1165</v>
      </c>
      <c r="B154" s="50" t="s">
        <v>1100</v>
      </c>
      <c r="C154" s="50" t="s">
        <v>1296</v>
      </c>
      <c r="D154" s="50" t="s">
        <v>1297</v>
      </c>
      <c r="E154" s="484">
        <v>334.24</v>
      </c>
      <c r="F154" s="483" t="s">
        <v>386</v>
      </c>
      <c r="G154" s="483" t="s">
        <v>386</v>
      </c>
      <c r="H154" s="483" t="s">
        <v>386</v>
      </c>
      <c r="I154" s="483" t="s">
        <v>386</v>
      </c>
      <c r="J154" s="483" t="s">
        <v>386</v>
      </c>
      <c r="K154" s="50" t="s">
        <v>1102</v>
      </c>
      <c r="L154" s="50"/>
    </row>
    <row r="155" spans="1:12" x14ac:dyDescent="0.35">
      <c r="A155" s="485" t="s">
        <v>1165</v>
      </c>
      <c r="B155" s="50" t="s">
        <v>1100</v>
      </c>
      <c r="C155" s="50" t="s">
        <v>1298</v>
      </c>
      <c r="D155" s="50" t="s">
        <v>1299</v>
      </c>
      <c r="E155" s="484">
        <v>28.6</v>
      </c>
      <c r="F155" s="483" t="s">
        <v>386</v>
      </c>
      <c r="G155" s="483" t="s">
        <v>386</v>
      </c>
      <c r="H155" s="483" t="s">
        <v>386</v>
      </c>
      <c r="I155" s="483" t="s">
        <v>386</v>
      </c>
      <c r="J155" s="483" t="s">
        <v>386</v>
      </c>
      <c r="K155" s="50" t="s">
        <v>1102</v>
      </c>
      <c r="L155" s="50"/>
    </row>
    <row r="156" spans="1:12" x14ac:dyDescent="0.35">
      <c r="A156" s="485" t="s">
        <v>1165</v>
      </c>
      <c r="B156" s="50" t="s">
        <v>1100</v>
      </c>
      <c r="C156" s="50" t="s">
        <v>1300</v>
      </c>
      <c r="D156" s="50" t="s">
        <v>1301</v>
      </c>
      <c r="E156" s="484">
        <v>18.13</v>
      </c>
      <c r="F156" s="483" t="s">
        <v>386</v>
      </c>
      <c r="G156" s="483" t="s">
        <v>386</v>
      </c>
      <c r="H156" s="483" t="s">
        <v>386</v>
      </c>
      <c r="I156" s="483" t="s">
        <v>386</v>
      </c>
      <c r="J156" s="483" t="s">
        <v>386</v>
      </c>
      <c r="K156" s="50" t="s">
        <v>1102</v>
      </c>
      <c r="L156" s="50"/>
    </row>
    <row r="157" spans="1:12" x14ac:dyDescent="0.35">
      <c r="A157" s="485" t="s">
        <v>1165</v>
      </c>
      <c r="B157" s="50" t="s">
        <v>1100</v>
      </c>
      <c r="C157" s="50" t="s">
        <v>1300</v>
      </c>
      <c r="D157" s="50" t="s">
        <v>1301</v>
      </c>
      <c r="E157" s="484">
        <v>18.13</v>
      </c>
      <c r="F157" s="483" t="s">
        <v>386</v>
      </c>
      <c r="G157" s="483" t="s">
        <v>386</v>
      </c>
      <c r="H157" s="483" t="s">
        <v>386</v>
      </c>
      <c r="I157" s="483" t="s">
        <v>386</v>
      </c>
      <c r="J157" s="483" t="s">
        <v>386</v>
      </c>
      <c r="K157" s="50" t="s">
        <v>1102</v>
      </c>
      <c r="L157" s="50"/>
    </row>
    <row r="158" spans="1:12" x14ac:dyDescent="0.35">
      <c r="A158" s="485" t="s">
        <v>1165</v>
      </c>
      <c r="B158" s="50" t="s">
        <v>1100</v>
      </c>
      <c r="C158" s="50" t="s">
        <v>1302</v>
      </c>
      <c r="D158" s="50" t="s">
        <v>1303</v>
      </c>
      <c r="E158" s="484">
        <v>13.6</v>
      </c>
      <c r="F158" s="483" t="s">
        <v>386</v>
      </c>
      <c r="G158" s="483" t="s">
        <v>386</v>
      </c>
      <c r="H158" s="483" t="s">
        <v>386</v>
      </c>
      <c r="I158" s="483" t="s">
        <v>386</v>
      </c>
      <c r="J158" s="483" t="s">
        <v>386</v>
      </c>
      <c r="K158" s="50" t="s">
        <v>1102</v>
      </c>
      <c r="L158" s="50"/>
    </row>
    <row r="159" spans="1:12" x14ac:dyDescent="0.35">
      <c r="A159" s="485" t="s">
        <v>1165</v>
      </c>
      <c r="B159" s="50" t="s">
        <v>1100</v>
      </c>
      <c r="C159" s="50" t="s">
        <v>1304</v>
      </c>
      <c r="D159" s="50" t="s">
        <v>1305</v>
      </c>
      <c r="E159" s="484">
        <v>1749.35</v>
      </c>
      <c r="F159" s="483" t="s">
        <v>386</v>
      </c>
      <c r="G159" s="483" t="s">
        <v>386</v>
      </c>
      <c r="H159" s="483" t="s">
        <v>386</v>
      </c>
      <c r="I159" s="483" t="s">
        <v>386</v>
      </c>
      <c r="J159" s="483" t="s">
        <v>386</v>
      </c>
      <c r="K159" s="50" t="s">
        <v>1102</v>
      </c>
      <c r="L159" s="50"/>
    </row>
    <row r="160" spans="1:12" x14ac:dyDescent="0.35">
      <c r="A160" s="485" t="s">
        <v>1165</v>
      </c>
      <c r="B160" s="50" t="s">
        <v>1100</v>
      </c>
      <c r="C160" s="50" t="s">
        <v>1306</v>
      </c>
      <c r="D160" s="50" t="s">
        <v>1307</v>
      </c>
      <c r="E160" s="484">
        <v>2492.6</v>
      </c>
      <c r="F160" s="483" t="s">
        <v>386</v>
      </c>
      <c r="G160" s="483" t="s">
        <v>386</v>
      </c>
      <c r="H160" s="483" t="s">
        <v>386</v>
      </c>
      <c r="I160" s="483" t="s">
        <v>386</v>
      </c>
      <c r="J160" s="483" t="s">
        <v>386</v>
      </c>
      <c r="K160" s="50" t="s">
        <v>1102</v>
      </c>
      <c r="L160" s="50"/>
    </row>
    <row r="161" spans="1:12" x14ac:dyDescent="0.35">
      <c r="A161" s="485" t="s">
        <v>1165</v>
      </c>
      <c r="B161" s="50" t="s">
        <v>1100</v>
      </c>
      <c r="C161" s="50" t="s">
        <v>1308</v>
      </c>
      <c r="D161" s="50" t="s">
        <v>1309</v>
      </c>
      <c r="E161" s="484">
        <v>3270.97</v>
      </c>
      <c r="F161" s="483" t="s">
        <v>386</v>
      </c>
      <c r="G161" s="483" t="s">
        <v>386</v>
      </c>
      <c r="H161" s="483" t="s">
        <v>386</v>
      </c>
      <c r="I161" s="483" t="s">
        <v>386</v>
      </c>
      <c r="J161" s="483" t="s">
        <v>386</v>
      </c>
      <c r="K161" s="50" t="s">
        <v>1102</v>
      </c>
      <c r="L161" s="50"/>
    </row>
    <row r="162" spans="1:12" x14ac:dyDescent="0.35">
      <c r="A162" s="485" t="s">
        <v>1165</v>
      </c>
      <c r="B162" s="50" t="s">
        <v>1100</v>
      </c>
      <c r="C162" s="50" t="s">
        <v>1310</v>
      </c>
      <c r="D162" s="50" t="s">
        <v>1311</v>
      </c>
      <c r="E162" s="484">
        <v>4224.96</v>
      </c>
      <c r="F162" s="483" t="s">
        <v>386</v>
      </c>
      <c r="G162" s="483" t="s">
        <v>386</v>
      </c>
      <c r="H162" s="483" t="s">
        <v>386</v>
      </c>
      <c r="I162" s="483" t="s">
        <v>386</v>
      </c>
      <c r="J162" s="483" t="s">
        <v>386</v>
      </c>
      <c r="K162" s="50" t="s">
        <v>1102</v>
      </c>
      <c r="L162" s="50"/>
    </row>
    <row r="163" spans="1:12" x14ac:dyDescent="0.35">
      <c r="A163" s="485" t="s">
        <v>1165</v>
      </c>
      <c r="B163" s="50" t="s">
        <v>1100</v>
      </c>
      <c r="C163" s="50" t="s">
        <v>1312</v>
      </c>
      <c r="D163" s="50" t="s">
        <v>1313</v>
      </c>
      <c r="E163" s="484">
        <v>7668.14</v>
      </c>
      <c r="F163" s="483" t="s">
        <v>386</v>
      </c>
      <c r="G163" s="483" t="s">
        <v>386</v>
      </c>
      <c r="H163" s="483" t="s">
        <v>386</v>
      </c>
      <c r="I163" s="483" t="s">
        <v>386</v>
      </c>
      <c r="J163" s="483" t="s">
        <v>386</v>
      </c>
      <c r="K163" s="50" t="s">
        <v>1102</v>
      </c>
      <c r="L163" s="50"/>
    </row>
    <row r="164" spans="1:12" x14ac:dyDescent="0.35">
      <c r="A164" s="485" t="s">
        <v>1165</v>
      </c>
      <c r="B164" s="50" t="s">
        <v>1100</v>
      </c>
      <c r="C164" s="50" t="s">
        <v>1314</v>
      </c>
      <c r="D164" s="50" t="s">
        <v>1314</v>
      </c>
      <c r="E164" s="484" t="s">
        <v>1259</v>
      </c>
      <c r="F164" s="483" t="s">
        <v>386</v>
      </c>
      <c r="G164" s="483" t="s">
        <v>386</v>
      </c>
      <c r="H164" s="483" t="s">
        <v>386</v>
      </c>
      <c r="I164" s="483" t="s">
        <v>386</v>
      </c>
      <c r="J164" s="483" t="s">
        <v>386</v>
      </c>
      <c r="K164" s="50"/>
      <c r="L164" s="50"/>
    </row>
    <row r="165" spans="1:12" x14ac:dyDescent="0.35">
      <c r="A165" s="485" t="s">
        <v>1315</v>
      </c>
      <c r="B165" s="50" t="s">
        <v>1100</v>
      </c>
      <c r="C165" s="491" t="s">
        <v>1316</v>
      </c>
      <c r="D165" s="491" t="s">
        <v>1317</v>
      </c>
      <c r="E165" s="490">
        <v>2599</v>
      </c>
      <c r="F165" s="483" t="s">
        <v>386</v>
      </c>
      <c r="G165" s="483" t="s">
        <v>386</v>
      </c>
      <c r="H165" s="483" t="s">
        <v>386</v>
      </c>
      <c r="I165" s="483" t="s">
        <v>386</v>
      </c>
      <c r="J165" s="483" t="s">
        <v>386</v>
      </c>
      <c r="K165" s="50" t="s">
        <v>1102</v>
      </c>
      <c r="L165" s="50"/>
    </row>
    <row r="166" spans="1:12" x14ac:dyDescent="0.35">
      <c r="A166" s="485" t="s">
        <v>1315</v>
      </c>
      <c r="B166" s="50" t="s">
        <v>1100</v>
      </c>
      <c r="C166" s="491" t="s">
        <v>1318</v>
      </c>
      <c r="D166" s="491" t="s">
        <v>1319</v>
      </c>
      <c r="E166" s="490">
        <v>35</v>
      </c>
      <c r="F166" s="483" t="s">
        <v>386</v>
      </c>
      <c r="G166" s="483" t="s">
        <v>386</v>
      </c>
      <c r="H166" s="483" t="s">
        <v>386</v>
      </c>
      <c r="I166" s="483" t="s">
        <v>386</v>
      </c>
      <c r="J166" s="483" t="s">
        <v>386</v>
      </c>
      <c r="K166" s="50" t="s">
        <v>1102</v>
      </c>
      <c r="L166" s="50"/>
    </row>
    <row r="167" spans="1:12" x14ac:dyDescent="0.35">
      <c r="A167" s="485" t="s">
        <v>1315</v>
      </c>
      <c r="B167" s="50" t="s">
        <v>1100</v>
      </c>
      <c r="C167" s="491" t="s">
        <v>1320</v>
      </c>
      <c r="D167" s="491" t="s">
        <v>1321</v>
      </c>
      <c r="E167" s="490">
        <v>2949</v>
      </c>
      <c r="F167" s="483" t="s">
        <v>386</v>
      </c>
      <c r="G167" s="483" t="s">
        <v>386</v>
      </c>
      <c r="H167" s="483" t="s">
        <v>386</v>
      </c>
      <c r="I167" s="483" t="s">
        <v>386</v>
      </c>
      <c r="J167" s="483" t="s">
        <v>386</v>
      </c>
      <c r="K167" s="50" t="s">
        <v>1102</v>
      </c>
      <c r="L167" s="50"/>
    </row>
    <row r="168" spans="1:12" x14ac:dyDescent="0.35">
      <c r="A168" s="485" t="s">
        <v>1315</v>
      </c>
      <c r="B168" s="50" t="s">
        <v>1100</v>
      </c>
      <c r="C168" s="491" t="s">
        <v>1322</v>
      </c>
      <c r="D168" s="491" t="s">
        <v>1323</v>
      </c>
      <c r="E168" s="490">
        <v>1350</v>
      </c>
      <c r="F168" s="483" t="s">
        <v>386</v>
      </c>
      <c r="G168" s="483" t="s">
        <v>386</v>
      </c>
      <c r="H168" s="483" t="s">
        <v>386</v>
      </c>
      <c r="I168" s="483" t="s">
        <v>386</v>
      </c>
      <c r="J168" s="483" t="s">
        <v>386</v>
      </c>
      <c r="K168" s="50" t="s">
        <v>1102</v>
      </c>
      <c r="L168" s="50"/>
    </row>
    <row r="169" spans="1:12" x14ac:dyDescent="0.35">
      <c r="A169" s="485" t="s">
        <v>1315</v>
      </c>
      <c r="B169" s="50" t="s">
        <v>1100</v>
      </c>
      <c r="C169" s="491" t="s">
        <v>1324</v>
      </c>
      <c r="D169" s="491" t="s">
        <v>1325</v>
      </c>
      <c r="E169" s="490">
        <v>570</v>
      </c>
      <c r="F169" s="483" t="s">
        <v>386</v>
      </c>
      <c r="G169" s="483" t="s">
        <v>386</v>
      </c>
      <c r="H169" s="483" t="s">
        <v>386</v>
      </c>
      <c r="I169" s="483" t="s">
        <v>386</v>
      </c>
      <c r="J169" s="483" t="s">
        <v>386</v>
      </c>
      <c r="K169" s="50" t="s">
        <v>1102</v>
      </c>
      <c r="L169" s="50"/>
    </row>
    <row r="170" spans="1:12" x14ac:dyDescent="0.35">
      <c r="A170" s="485" t="s">
        <v>1315</v>
      </c>
      <c r="B170" s="50" t="s">
        <v>1100</v>
      </c>
      <c r="C170" s="491" t="s">
        <v>1326</v>
      </c>
      <c r="D170" s="491" t="s">
        <v>1327</v>
      </c>
      <c r="E170" s="490">
        <v>2950</v>
      </c>
      <c r="F170" s="483" t="s">
        <v>386</v>
      </c>
      <c r="G170" s="483" t="s">
        <v>386</v>
      </c>
      <c r="H170" s="483" t="s">
        <v>386</v>
      </c>
      <c r="I170" s="483" t="s">
        <v>386</v>
      </c>
      <c r="J170" s="483" t="s">
        <v>386</v>
      </c>
      <c r="K170" s="50" t="s">
        <v>1102</v>
      </c>
      <c r="L170" s="50"/>
    </row>
    <row r="171" spans="1:12" x14ac:dyDescent="0.35">
      <c r="A171" s="485" t="s">
        <v>1315</v>
      </c>
      <c r="B171" s="50" t="s">
        <v>1100</v>
      </c>
      <c r="C171" s="491" t="s">
        <v>1328</v>
      </c>
      <c r="D171" s="491" t="s">
        <v>1329</v>
      </c>
      <c r="E171" s="490">
        <v>2670</v>
      </c>
      <c r="F171" s="483" t="s">
        <v>386</v>
      </c>
      <c r="G171" s="483" t="s">
        <v>386</v>
      </c>
      <c r="H171" s="483" t="s">
        <v>386</v>
      </c>
      <c r="I171" s="483" t="s">
        <v>386</v>
      </c>
      <c r="J171" s="483" t="s">
        <v>386</v>
      </c>
      <c r="K171" s="50" t="s">
        <v>1102</v>
      </c>
      <c r="L171" s="50"/>
    </row>
    <row r="172" spans="1:12" x14ac:dyDescent="0.35">
      <c r="A172" s="485" t="s">
        <v>1315</v>
      </c>
      <c r="B172" s="50" t="s">
        <v>1100</v>
      </c>
      <c r="C172" s="491" t="s">
        <v>1330</v>
      </c>
      <c r="D172" s="491" t="s">
        <v>1331</v>
      </c>
      <c r="E172" s="490">
        <v>3150</v>
      </c>
      <c r="F172" s="483" t="s">
        <v>386</v>
      </c>
      <c r="G172" s="483" t="s">
        <v>386</v>
      </c>
      <c r="H172" s="483" t="s">
        <v>386</v>
      </c>
      <c r="I172" s="483" t="s">
        <v>386</v>
      </c>
      <c r="J172" s="483" t="s">
        <v>386</v>
      </c>
      <c r="K172" s="50" t="s">
        <v>1102</v>
      </c>
      <c r="L172" s="50"/>
    </row>
    <row r="173" spans="1:12" x14ac:dyDescent="0.35">
      <c r="A173" s="485" t="s">
        <v>1315</v>
      </c>
      <c r="B173" s="50" t="s">
        <v>1100</v>
      </c>
      <c r="C173" s="491" t="s">
        <v>1332</v>
      </c>
      <c r="D173" s="491" t="s">
        <v>1333</v>
      </c>
      <c r="E173" s="490">
        <v>2835</v>
      </c>
      <c r="F173" s="483" t="s">
        <v>386</v>
      </c>
      <c r="G173" s="483" t="s">
        <v>386</v>
      </c>
      <c r="H173" s="483" t="s">
        <v>386</v>
      </c>
      <c r="I173" s="483" t="s">
        <v>386</v>
      </c>
      <c r="J173" s="483" t="s">
        <v>386</v>
      </c>
      <c r="K173" s="50" t="s">
        <v>1102</v>
      </c>
      <c r="L173" s="50"/>
    </row>
    <row r="174" spans="1:12" x14ac:dyDescent="0.35">
      <c r="A174" s="485" t="s">
        <v>1315</v>
      </c>
      <c r="B174" s="50" t="s">
        <v>1100</v>
      </c>
      <c r="C174" s="491" t="s">
        <v>1334</v>
      </c>
      <c r="D174" s="491" t="s">
        <v>1335</v>
      </c>
      <c r="E174" s="490">
        <v>3350</v>
      </c>
      <c r="F174" s="483" t="s">
        <v>386</v>
      </c>
      <c r="G174" s="483" t="s">
        <v>386</v>
      </c>
      <c r="H174" s="483" t="s">
        <v>386</v>
      </c>
      <c r="I174" s="483" t="s">
        <v>386</v>
      </c>
      <c r="J174" s="483" t="s">
        <v>386</v>
      </c>
      <c r="K174" s="50" t="s">
        <v>1102</v>
      </c>
      <c r="L174" s="50"/>
    </row>
    <row r="175" spans="1:12" x14ac:dyDescent="0.35">
      <c r="A175" s="485" t="s">
        <v>1315</v>
      </c>
      <c r="B175" s="50" t="s">
        <v>1100</v>
      </c>
      <c r="C175" s="491" t="s">
        <v>1336</v>
      </c>
      <c r="D175" s="491" t="s">
        <v>1337</v>
      </c>
      <c r="E175" s="490">
        <v>3000</v>
      </c>
      <c r="F175" s="483" t="s">
        <v>386</v>
      </c>
      <c r="G175" s="483" t="s">
        <v>386</v>
      </c>
      <c r="H175" s="483" t="s">
        <v>386</v>
      </c>
      <c r="I175" s="483" t="s">
        <v>386</v>
      </c>
      <c r="J175" s="483" t="s">
        <v>386</v>
      </c>
      <c r="K175" s="50" t="s">
        <v>1102</v>
      </c>
      <c r="L175" s="50"/>
    </row>
    <row r="176" spans="1:12" x14ac:dyDescent="0.35">
      <c r="A176" s="485" t="s">
        <v>1315</v>
      </c>
      <c r="B176" s="50" t="s">
        <v>1100</v>
      </c>
      <c r="C176" s="491" t="s">
        <v>1338</v>
      </c>
      <c r="D176" s="491" t="s">
        <v>1339</v>
      </c>
      <c r="E176" s="490">
        <v>69</v>
      </c>
      <c r="F176" s="483" t="s">
        <v>386</v>
      </c>
      <c r="G176" s="483" t="s">
        <v>386</v>
      </c>
      <c r="H176" s="483" t="s">
        <v>386</v>
      </c>
      <c r="I176" s="483" t="s">
        <v>386</v>
      </c>
      <c r="J176" s="483" t="s">
        <v>386</v>
      </c>
      <c r="K176" s="50" t="s">
        <v>1102</v>
      </c>
      <c r="L176" s="50"/>
    </row>
    <row r="177" spans="1:12" x14ac:dyDescent="0.35">
      <c r="A177" s="485" t="s">
        <v>1315</v>
      </c>
      <c r="B177" s="50" t="s">
        <v>1100</v>
      </c>
      <c r="C177" s="491" t="s">
        <v>1340</v>
      </c>
      <c r="D177" s="491" t="s">
        <v>1341</v>
      </c>
      <c r="E177" s="490">
        <v>22</v>
      </c>
      <c r="F177" s="483" t="s">
        <v>386</v>
      </c>
      <c r="G177" s="483" t="s">
        <v>386</v>
      </c>
      <c r="H177" s="483" t="s">
        <v>386</v>
      </c>
      <c r="I177" s="483" t="s">
        <v>386</v>
      </c>
      <c r="J177" s="483" t="s">
        <v>386</v>
      </c>
      <c r="K177" s="50" t="s">
        <v>1102</v>
      </c>
      <c r="L177" s="50"/>
    </row>
    <row r="178" spans="1:12" x14ac:dyDescent="0.35">
      <c r="A178" s="485" t="s">
        <v>1315</v>
      </c>
      <c r="B178" s="50" t="s">
        <v>1100</v>
      </c>
      <c r="C178" s="491" t="s">
        <v>1342</v>
      </c>
      <c r="D178" s="491" t="s">
        <v>1343</v>
      </c>
      <c r="E178" s="490">
        <v>89</v>
      </c>
      <c r="F178" s="483" t="s">
        <v>386</v>
      </c>
      <c r="G178" s="483" t="s">
        <v>386</v>
      </c>
      <c r="H178" s="483" t="s">
        <v>386</v>
      </c>
      <c r="I178" s="483" t="s">
        <v>386</v>
      </c>
      <c r="J178" s="483" t="s">
        <v>386</v>
      </c>
      <c r="K178" s="50" t="s">
        <v>1102</v>
      </c>
      <c r="L178" s="50"/>
    </row>
    <row r="179" spans="1:12" x14ac:dyDescent="0.35">
      <c r="A179" s="485" t="s">
        <v>1315</v>
      </c>
      <c r="B179" s="50" t="s">
        <v>1100</v>
      </c>
      <c r="C179" s="491" t="s">
        <v>1344</v>
      </c>
      <c r="D179" s="491" t="s">
        <v>1345</v>
      </c>
      <c r="E179" s="490">
        <v>84</v>
      </c>
      <c r="F179" s="483" t="s">
        <v>386</v>
      </c>
      <c r="G179" s="483" t="s">
        <v>386</v>
      </c>
      <c r="H179" s="483" t="s">
        <v>386</v>
      </c>
      <c r="I179" s="483" t="s">
        <v>386</v>
      </c>
      <c r="J179" s="483" t="s">
        <v>386</v>
      </c>
      <c r="K179" s="50" t="s">
        <v>1102</v>
      </c>
      <c r="L179" s="50"/>
    </row>
    <row r="180" spans="1:12" x14ac:dyDescent="0.35">
      <c r="A180" s="485" t="s">
        <v>1315</v>
      </c>
      <c r="B180" s="50" t="s">
        <v>1100</v>
      </c>
      <c r="C180" s="491" t="s">
        <v>1346</v>
      </c>
      <c r="D180" s="491" t="s">
        <v>1347</v>
      </c>
      <c r="E180" s="490">
        <v>84</v>
      </c>
      <c r="F180" s="483" t="s">
        <v>386</v>
      </c>
      <c r="G180" s="483" t="s">
        <v>386</v>
      </c>
      <c r="H180" s="483" t="s">
        <v>386</v>
      </c>
      <c r="I180" s="483" t="s">
        <v>386</v>
      </c>
      <c r="J180" s="483" t="s">
        <v>386</v>
      </c>
      <c r="K180" s="50" t="s">
        <v>1102</v>
      </c>
      <c r="L180" s="50"/>
    </row>
    <row r="181" spans="1:12" x14ac:dyDescent="0.35">
      <c r="A181" s="485" t="s">
        <v>1315</v>
      </c>
      <c r="B181" s="50" t="s">
        <v>1100</v>
      </c>
      <c r="C181" s="491" t="s">
        <v>1348</v>
      </c>
      <c r="D181" s="491" t="s">
        <v>1349</v>
      </c>
      <c r="E181" s="490">
        <v>84</v>
      </c>
      <c r="F181" s="483" t="s">
        <v>386</v>
      </c>
      <c r="G181" s="483" t="s">
        <v>386</v>
      </c>
      <c r="H181" s="483" t="s">
        <v>386</v>
      </c>
      <c r="I181" s="483" t="s">
        <v>386</v>
      </c>
      <c r="J181" s="483" t="s">
        <v>386</v>
      </c>
      <c r="K181" s="50" t="s">
        <v>1102</v>
      </c>
      <c r="L181" s="50"/>
    </row>
    <row r="182" spans="1:12" x14ac:dyDescent="0.35">
      <c r="A182" s="485" t="s">
        <v>1315</v>
      </c>
      <c r="B182" s="50" t="s">
        <v>1100</v>
      </c>
      <c r="C182" s="491" t="s">
        <v>1350</v>
      </c>
      <c r="D182" s="491" t="s">
        <v>1351</v>
      </c>
      <c r="E182" s="490">
        <v>96</v>
      </c>
      <c r="F182" s="483" t="s">
        <v>386</v>
      </c>
      <c r="G182" s="483" t="s">
        <v>386</v>
      </c>
      <c r="H182" s="483" t="s">
        <v>386</v>
      </c>
      <c r="I182" s="483" t="s">
        <v>386</v>
      </c>
      <c r="J182" s="483" t="s">
        <v>386</v>
      </c>
      <c r="K182" s="50" t="s">
        <v>1102</v>
      </c>
      <c r="L182" s="50"/>
    </row>
    <row r="183" spans="1:12" x14ac:dyDescent="0.35">
      <c r="A183" s="485" t="s">
        <v>1315</v>
      </c>
      <c r="B183" s="50" t="s">
        <v>1100</v>
      </c>
      <c r="C183" s="491" t="s">
        <v>1352</v>
      </c>
      <c r="D183" s="491" t="s">
        <v>1353</v>
      </c>
      <c r="E183" s="490">
        <v>95</v>
      </c>
      <c r="F183" s="483" t="s">
        <v>386</v>
      </c>
      <c r="G183" s="483" t="s">
        <v>386</v>
      </c>
      <c r="H183" s="483" t="s">
        <v>386</v>
      </c>
      <c r="I183" s="483" t="s">
        <v>386</v>
      </c>
      <c r="J183" s="483" t="s">
        <v>386</v>
      </c>
      <c r="K183" s="50" t="s">
        <v>1102</v>
      </c>
      <c r="L183" s="50"/>
    </row>
    <row r="184" spans="1:12" x14ac:dyDescent="0.35">
      <c r="A184" s="485" t="s">
        <v>1315</v>
      </c>
      <c r="B184" s="50" t="s">
        <v>1100</v>
      </c>
      <c r="C184" s="491" t="s">
        <v>1354</v>
      </c>
      <c r="D184" s="491" t="s">
        <v>1355</v>
      </c>
      <c r="E184" s="490">
        <v>90</v>
      </c>
      <c r="F184" s="483" t="s">
        <v>386</v>
      </c>
      <c r="G184" s="483" t="s">
        <v>386</v>
      </c>
      <c r="H184" s="483" t="s">
        <v>386</v>
      </c>
      <c r="I184" s="483" t="s">
        <v>386</v>
      </c>
      <c r="J184" s="483" t="s">
        <v>386</v>
      </c>
      <c r="K184" s="50" t="s">
        <v>1102</v>
      </c>
      <c r="L184" s="50"/>
    </row>
    <row r="185" spans="1:12" x14ac:dyDescent="0.35">
      <c r="A185" s="485" t="s">
        <v>1315</v>
      </c>
      <c r="B185" s="50" t="s">
        <v>1100</v>
      </c>
      <c r="C185" s="491" t="s">
        <v>1356</v>
      </c>
      <c r="D185" s="491" t="s">
        <v>1357</v>
      </c>
      <c r="E185" s="490">
        <v>90</v>
      </c>
      <c r="F185" s="483" t="s">
        <v>386</v>
      </c>
      <c r="G185" s="483" t="s">
        <v>386</v>
      </c>
      <c r="H185" s="483" t="s">
        <v>386</v>
      </c>
      <c r="I185" s="483" t="s">
        <v>386</v>
      </c>
      <c r="J185" s="483" t="s">
        <v>386</v>
      </c>
      <c r="K185" s="50" t="s">
        <v>1102</v>
      </c>
      <c r="L185" s="50"/>
    </row>
    <row r="186" spans="1:12" x14ac:dyDescent="0.35">
      <c r="A186" s="485" t="s">
        <v>1315</v>
      </c>
      <c r="B186" s="50" t="s">
        <v>1100</v>
      </c>
      <c r="C186" s="491" t="s">
        <v>1358</v>
      </c>
      <c r="D186" s="491" t="s">
        <v>1359</v>
      </c>
      <c r="E186" s="490">
        <v>90</v>
      </c>
      <c r="F186" s="483" t="s">
        <v>386</v>
      </c>
      <c r="G186" s="483" t="s">
        <v>386</v>
      </c>
      <c r="H186" s="483" t="s">
        <v>386</v>
      </c>
      <c r="I186" s="483" t="s">
        <v>386</v>
      </c>
      <c r="J186" s="483" t="s">
        <v>386</v>
      </c>
      <c r="K186" s="50" t="s">
        <v>1102</v>
      </c>
      <c r="L186" s="50"/>
    </row>
    <row r="187" spans="1:12" x14ac:dyDescent="0.35">
      <c r="A187" s="485" t="s">
        <v>1315</v>
      </c>
      <c r="B187" s="50" t="s">
        <v>1100</v>
      </c>
      <c r="C187" s="491" t="s">
        <v>1360</v>
      </c>
      <c r="D187" s="491" t="s">
        <v>1361</v>
      </c>
      <c r="E187" s="490">
        <v>102</v>
      </c>
      <c r="F187" s="483" t="s">
        <v>386</v>
      </c>
      <c r="G187" s="483" t="s">
        <v>386</v>
      </c>
      <c r="H187" s="483" t="s">
        <v>386</v>
      </c>
      <c r="I187" s="483" t="s">
        <v>386</v>
      </c>
      <c r="J187" s="483" t="s">
        <v>386</v>
      </c>
      <c r="K187" s="50" t="s">
        <v>1102</v>
      </c>
      <c r="L187" s="50"/>
    </row>
    <row r="188" spans="1:12" x14ac:dyDescent="0.35">
      <c r="A188" s="485" t="s">
        <v>1315</v>
      </c>
      <c r="B188" s="50" t="s">
        <v>1100</v>
      </c>
      <c r="C188" s="491" t="s">
        <v>1362</v>
      </c>
      <c r="D188" s="491" t="s">
        <v>1363</v>
      </c>
      <c r="E188" s="484" t="s">
        <v>1259</v>
      </c>
      <c r="F188" s="483" t="s">
        <v>386</v>
      </c>
      <c r="G188" s="483" t="s">
        <v>386</v>
      </c>
      <c r="H188" s="483" t="s">
        <v>386</v>
      </c>
      <c r="I188" s="483" t="s">
        <v>386</v>
      </c>
      <c r="J188" s="483" t="s">
        <v>386</v>
      </c>
      <c r="K188" s="50" t="s">
        <v>1102</v>
      </c>
      <c r="L188" s="50"/>
    </row>
    <row r="189" spans="1:12" x14ac:dyDescent="0.35">
      <c r="A189" s="485" t="s">
        <v>1315</v>
      </c>
      <c r="B189" s="50" t="s">
        <v>1100</v>
      </c>
      <c r="C189" s="491" t="s">
        <v>1364</v>
      </c>
      <c r="D189" s="491" t="s">
        <v>1365</v>
      </c>
      <c r="E189" s="490">
        <v>78</v>
      </c>
      <c r="F189" s="483" t="s">
        <v>386</v>
      </c>
      <c r="G189" s="483" t="s">
        <v>386</v>
      </c>
      <c r="H189" s="483" t="s">
        <v>386</v>
      </c>
      <c r="I189" s="483" t="s">
        <v>386</v>
      </c>
      <c r="J189" s="483" t="s">
        <v>386</v>
      </c>
      <c r="K189" s="50" t="s">
        <v>1102</v>
      </c>
      <c r="L189" s="50"/>
    </row>
    <row r="190" spans="1:12" x14ac:dyDescent="0.35">
      <c r="A190" s="485" t="s">
        <v>1315</v>
      </c>
      <c r="B190" s="50" t="s">
        <v>1100</v>
      </c>
      <c r="C190" s="491" t="s">
        <v>1366</v>
      </c>
      <c r="D190" s="491" t="s">
        <v>1367</v>
      </c>
      <c r="E190" s="490" t="s">
        <v>1368</v>
      </c>
      <c r="F190" s="483" t="s">
        <v>386</v>
      </c>
      <c r="G190" s="483" t="s">
        <v>386</v>
      </c>
      <c r="H190" s="483" t="s">
        <v>386</v>
      </c>
      <c r="I190" s="483" t="s">
        <v>386</v>
      </c>
      <c r="J190" s="483" t="s">
        <v>386</v>
      </c>
      <c r="K190" s="50" t="s">
        <v>1102</v>
      </c>
      <c r="L190" s="50"/>
    </row>
    <row r="191" spans="1:12" x14ac:dyDescent="0.35">
      <c r="A191" s="485" t="s">
        <v>1315</v>
      </c>
      <c r="B191" s="50" t="s">
        <v>1100</v>
      </c>
      <c r="C191" s="491" t="s">
        <v>1369</v>
      </c>
      <c r="D191" s="491" t="s">
        <v>1370</v>
      </c>
      <c r="E191" s="490">
        <v>37</v>
      </c>
      <c r="F191" s="483" t="s">
        <v>386</v>
      </c>
      <c r="G191" s="483" t="s">
        <v>386</v>
      </c>
      <c r="H191" s="483" t="s">
        <v>386</v>
      </c>
      <c r="I191" s="483" t="s">
        <v>386</v>
      </c>
      <c r="J191" s="483" t="s">
        <v>386</v>
      </c>
      <c r="K191" s="50" t="s">
        <v>1102</v>
      </c>
      <c r="L191" s="50"/>
    </row>
    <row r="192" spans="1:12" x14ac:dyDescent="0.35">
      <c r="A192" s="485" t="s">
        <v>1315</v>
      </c>
      <c r="B192" s="50" t="s">
        <v>1100</v>
      </c>
      <c r="C192" s="491" t="s">
        <v>1371</v>
      </c>
      <c r="D192" s="491" t="s">
        <v>1372</v>
      </c>
      <c r="E192" s="490">
        <v>55</v>
      </c>
      <c r="F192" s="483" t="s">
        <v>386</v>
      </c>
      <c r="G192" s="483" t="s">
        <v>386</v>
      </c>
      <c r="H192" s="483" t="s">
        <v>386</v>
      </c>
      <c r="I192" s="483" t="s">
        <v>386</v>
      </c>
      <c r="J192" s="483" t="s">
        <v>386</v>
      </c>
      <c r="K192" s="50" t="s">
        <v>1102</v>
      </c>
      <c r="L192" s="50"/>
    </row>
    <row r="193" spans="1:12" x14ac:dyDescent="0.35">
      <c r="A193" s="485" t="s">
        <v>1315</v>
      </c>
      <c r="B193" s="50" t="s">
        <v>1100</v>
      </c>
      <c r="C193" s="491" t="s">
        <v>1373</v>
      </c>
      <c r="D193" s="491" t="s">
        <v>1374</v>
      </c>
      <c r="E193" s="490">
        <v>73</v>
      </c>
      <c r="F193" s="483" t="s">
        <v>386</v>
      </c>
      <c r="G193" s="483" t="s">
        <v>386</v>
      </c>
      <c r="H193" s="483" t="s">
        <v>386</v>
      </c>
      <c r="I193" s="483" t="s">
        <v>386</v>
      </c>
      <c r="J193" s="483" t="s">
        <v>386</v>
      </c>
      <c r="K193" s="50" t="s">
        <v>1102</v>
      </c>
      <c r="L193" s="50"/>
    </row>
    <row r="194" spans="1:12" x14ac:dyDescent="0.35">
      <c r="A194" s="485" t="s">
        <v>1315</v>
      </c>
      <c r="B194" s="50" t="s">
        <v>1100</v>
      </c>
      <c r="C194" s="491" t="s">
        <v>1375</v>
      </c>
      <c r="D194" s="491" t="s">
        <v>1376</v>
      </c>
      <c r="E194" s="484" t="s">
        <v>1259</v>
      </c>
      <c r="F194" s="483" t="s">
        <v>386</v>
      </c>
      <c r="G194" s="483" t="s">
        <v>386</v>
      </c>
      <c r="H194" s="483" t="s">
        <v>386</v>
      </c>
      <c r="I194" s="483" t="s">
        <v>386</v>
      </c>
      <c r="J194" s="483" t="s">
        <v>386</v>
      </c>
      <c r="K194" s="50" t="s">
        <v>1102</v>
      </c>
      <c r="L194" s="50"/>
    </row>
    <row r="195" spans="1:12" x14ac:dyDescent="0.35">
      <c r="A195" s="485" t="s">
        <v>1315</v>
      </c>
      <c r="B195" s="50" t="s">
        <v>1100</v>
      </c>
      <c r="C195" s="491" t="s">
        <v>1377</v>
      </c>
      <c r="D195" s="491" t="s">
        <v>1378</v>
      </c>
      <c r="E195" s="484" t="s">
        <v>1259</v>
      </c>
      <c r="F195" s="483" t="s">
        <v>386</v>
      </c>
      <c r="G195" s="483" t="s">
        <v>386</v>
      </c>
      <c r="H195" s="483" t="s">
        <v>386</v>
      </c>
      <c r="I195" s="483" t="s">
        <v>386</v>
      </c>
      <c r="J195" s="483" t="s">
        <v>386</v>
      </c>
      <c r="K195" s="50" t="s">
        <v>1102</v>
      </c>
      <c r="L195" s="50"/>
    </row>
    <row r="196" spans="1:12" x14ac:dyDescent="0.35">
      <c r="A196" s="485" t="s">
        <v>1315</v>
      </c>
      <c r="B196" s="50" t="s">
        <v>1100</v>
      </c>
      <c r="C196" s="491" t="s">
        <v>1379</v>
      </c>
      <c r="D196" s="491" t="s">
        <v>1380</v>
      </c>
      <c r="E196" s="490">
        <v>1016</v>
      </c>
      <c r="F196" s="483" t="s">
        <v>386</v>
      </c>
      <c r="G196" s="483" t="s">
        <v>386</v>
      </c>
      <c r="H196" s="483" t="s">
        <v>386</v>
      </c>
      <c r="I196" s="483" t="s">
        <v>386</v>
      </c>
      <c r="J196" s="483" t="s">
        <v>386</v>
      </c>
      <c r="K196" s="50" t="s">
        <v>1102</v>
      </c>
      <c r="L196" s="50"/>
    </row>
    <row r="197" spans="1:12" x14ac:dyDescent="0.35">
      <c r="A197" s="485" t="s">
        <v>1315</v>
      </c>
      <c r="B197" s="50" t="s">
        <v>1100</v>
      </c>
      <c r="C197" s="491" t="s">
        <v>1381</v>
      </c>
      <c r="D197" s="491" t="s">
        <v>1382</v>
      </c>
      <c r="E197" s="490">
        <v>1164</v>
      </c>
      <c r="F197" s="483" t="s">
        <v>386</v>
      </c>
      <c r="G197" s="483" t="s">
        <v>386</v>
      </c>
      <c r="H197" s="483" t="s">
        <v>386</v>
      </c>
      <c r="I197" s="483" t="s">
        <v>386</v>
      </c>
      <c r="J197" s="483" t="s">
        <v>386</v>
      </c>
      <c r="K197" s="50" t="s">
        <v>1102</v>
      </c>
      <c r="L197" s="50"/>
    </row>
    <row r="198" spans="1:12" x14ac:dyDescent="0.35">
      <c r="A198" s="485" t="s">
        <v>1315</v>
      </c>
      <c r="B198" s="50" t="s">
        <v>1100</v>
      </c>
      <c r="C198" s="491" t="s">
        <v>1383</v>
      </c>
      <c r="D198" s="491" t="s">
        <v>1384</v>
      </c>
      <c r="E198" s="490">
        <v>1464</v>
      </c>
      <c r="F198" s="483" t="s">
        <v>386</v>
      </c>
      <c r="G198" s="483" t="s">
        <v>386</v>
      </c>
      <c r="H198" s="483" t="s">
        <v>386</v>
      </c>
      <c r="I198" s="483" t="s">
        <v>386</v>
      </c>
      <c r="J198" s="483" t="s">
        <v>386</v>
      </c>
      <c r="K198" s="50" t="s">
        <v>1102</v>
      </c>
      <c r="L198" s="50"/>
    </row>
    <row r="199" spans="1:12" x14ac:dyDescent="0.35">
      <c r="A199" s="485" t="s">
        <v>1315</v>
      </c>
      <c r="B199" s="50" t="s">
        <v>1100</v>
      </c>
      <c r="C199" s="491" t="s">
        <v>1385</v>
      </c>
      <c r="D199" s="491" t="s">
        <v>1386</v>
      </c>
      <c r="E199" s="490">
        <v>1016</v>
      </c>
      <c r="F199" s="483" t="s">
        <v>386</v>
      </c>
      <c r="G199" s="483" t="s">
        <v>386</v>
      </c>
      <c r="H199" s="483" t="s">
        <v>386</v>
      </c>
      <c r="I199" s="483" t="s">
        <v>386</v>
      </c>
      <c r="J199" s="483" t="s">
        <v>386</v>
      </c>
      <c r="K199" s="50" t="s">
        <v>1102</v>
      </c>
      <c r="L199" s="50"/>
    </row>
    <row r="200" spans="1:12" x14ac:dyDescent="0.35">
      <c r="A200" s="485" t="s">
        <v>1315</v>
      </c>
      <c r="B200" s="50" t="s">
        <v>1100</v>
      </c>
      <c r="C200" s="491" t="s">
        <v>1387</v>
      </c>
      <c r="D200" s="491" t="s">
        <v>1388</v>
      </c>
      <c r="E200" s="490">
        <v>1164</v>
      </c>
      <c r="F200" s="483" t="s">
        <v>386</v>
      </c>
      <c r="G200" s="483" t="s">
        <v>386</v>
      </c>
      <c r="H200" s="483" t="s">
        <v>386</v>
      </c>
      <c r="I200" s="483" t="s">
        <v>386</v>
      </c>
      <c r="J200" s="483" t="s">
        <v>386</v>
      </c>
      <c r="K200" s="50" t="s">
        <v>1102</v>
      </c>
      <c r="L200" s="50"/>
    </row>
    <row r="201" spans="1:12" x14ac:dyDescent="0.35">
      <c r="A201" s="485" t="s">
        <v>1315</v>
      </c>
      <c r="B201" s="50" t="s">
        <v>1100</v>
      </c>
      <c r="C201" s="491" t="s">
        <v>1389</v>
      </c>
      <c r="D201" s="491" t="s">
        <v>1390</v>
      </c>
      <c r="E201" s="490">
        <v>1464</v>
      </c>
      <c r="F201" s="483" t="s">
        <v>386</v>
      </c>
      <c r="G201" s="483" t="s">
        <v>386</v>
      </c>
      <c r="H201" s="483" t="s">
        <v>386</v>
      </c>
      <c r="I201" s="483" t="s">
        <v>386</v>
      </c>
      <c r="J201" s="483" t="s">
        <v>386</v>
      </c>
      <c r="K201" s="50" t="s">
        <v>1102</v>
      </c>
      <c r="L201" s="50"/>
    </row>
    <row r="202" spans="1:12" x14ac:dyDescent="0.35">
      <c r="A202" s="485" t="s">
        <v>1315</v>
      </c>
      <c r="B202" s="50" t="s">
        <v>1100</v>
      </c>
      <c r="C202" s="491" t="s">
        <v>1391</v>
      </c>
      <c r="D202" s="491" t="s">
        <v>1392</v>
      </c>
      <c r="E202" s="490">
        <v>428</v>
      </c>
      <c r="F202" s="483" t="s">
        <v>386</v>
      </c>
      <c r="G202" s="483" t="s">
        <v>386</v>
      </c>
      <c r="H202" s="483" t="s">
        <v>386</v>
      </c>
      <c r="I202" s="483" t="s">
        <v>386</v>
      </c>
      <c r="J202" s="483" t="s">
        <v>386</v>
      </c>
      <c r="K202" s="50" t="s">
        <v>1102</v>
      </c>
      <c r="L202" s="50"/>
    </row>
    <row r="203" spans="1:12" x14ac:dyDescent="0.35">
      <c r="A203" s="485" t="s">
        <v>1315</v>
      </c>
      <c r="B203" s="50" t="s">
        <v>1100</v>
      </c>
      <c r="C203" s="491" t="s">
        <v>1393</v>
      </c>
      <c r="D203" s="491" t="s">
        <v>1394</v>
      </c>
      <c r="E203" s="490">
        <v>678</v>
      </c>
      <c r="F203" s="483" t="s">
        <v>386</v>
      </c>
      <c r="G203" s="483" t="s">
        <v>386</v>
      </c>
      <c r="H203" s="483" t="s">
        <v>386</v>
      </c>
      <c r="I203" s="483" t="s">
        <v>386</v>
      </c>
      <c r="J203" s="483" t="s">
        <v>386</v>
      </c>
      <c r="K203" s="50" t="s">
        <v>1102</v>
      </c>
      <c r="L203" s="50"/>
    </row>
    <row r="204" spans="1:12" x14ac:dyDescent="0.35">
      <c r="A204" s="485" t="s">
        <v>1315</v>
      </c>
      <c r="B204" s="50" t="s">
        <v>1100</v>
      </c>
      <c r="C204" s="491" t="s">
        <v>1395</v>
      </c>
      <c r="D204" s="491" t="s">
        <v>1396</v>
      </c>
      <c r="E204" s="490">
        <v>1458</v>
      </c>
      <c r="F204" s="483" t="s">
        <v>386</v>
      </c>
      <c r="G204" s="483" t="s">
        <v>386</v>
      </c>
      <c r="H204" s="483" t="s">
        <v>386</v>
      </c>
      <c r="I204" s="483" t="s">
        <v>386</v>
      </c>
      <c r="J204" s="483" t="s">
        <v>386</v>
      </c>
      <c r="K204" s="50" t="s">
        <v>1102</v>
      </c>
      <c r="L204" s="50"/>
    </row>
    <row r="205" spans="1:12" x14ac:dyDescent="0.35">
      <c r="A205" s="485" t="s">
        <v>1315</v>
      </c>
      <c r="B205" s="50" t="s">
        <v>1100</v>
      </c>
      <c r="C205" s="491" t="s">
        <v>1397</v>
      </c>
      <c r="D205" s="491" t="s">
        <v>1398</v>
      </c>
      <c r="E205" s="484" t="s">
        <v>1259</v>
      </c>
      <c r="F205" s="483" t="s">
        <v>386</v>
      </c>
      <c r="G205" s="483" t="s">
        <v>386</v>
      </c>
      <c r="H205" s="483" t="s">
        <v>386</v>
      </c>
      <c r="I205" s="483" t="s">
        <v>386</v>
      </c>
      <c r="J205" s="483" t="s">
        <v>386</v>
      </c>
      <c r="K205" s="50" t="s">
        <v>1102</v>
      </c>
      <c r="L205" s="50"/>
    </row>
    <row r="206" spans="1:12" x14ac:dyDescent="0.35">
      <c r="A206" s="485" t="s">
        <v>1315</v>
      </c>
      <c r="B206" s="50" t="s">
        <v>1100</v>
      </c>
      <c r="C206" s="491" t="s">
        <v>1399</v>
      </c>
      <c r="D206" s="491" t="s">
        <v>1400</v>
      </c>
      <c r="E206" s="490">
        <v>427</v>
      </c>
      <c r="F206" s="483" t="s">
        <v>386</v>
      </c>
      <c r="G206" s="483" t="s">
        <v>386</v>
      </c>
      <c r="H206" s="483" t="s">
        <v>386</v>
      </c>
      <c r="I206" s="483" t="s">
        <v>386</v>
      </c>
      <c r="J206" s="483" t="s">
        <v>386</v>
      </c>
      <c r="K206" s="50" t="s">
        <v>1102</v>
      </c>
      <c r="L206" s="50"/>
    </row>
    <row r="207" spans="1:12" x14ac:dyDescent="0.35">
      <c r="A207" s="485" t="s">
        <v>1315</v>
      </c>
      <c r="B207" s="50" t="s">
        <v>1100</v>
      </c>
      <c r="C207" s="491" t="s">
        <v>1401</v>
      </c>
      <c r="D207" s="491" t="s">
        <v>1402</v>
      </c>
      <c r="E207" s="490">
        <v>369</v>
      </c>
      <c r="F207" s="483" t="s">
        <v>386</v>
      </c>
      <c r="G207" s="483" t="s">
        <v>386</v>
      </c>
      <c r="H207" s="483" t="s">
        <v>386</v>
      </c>
      <c r="I207" s="483" t="s">
        <v>386</v>
      </c>
      <c r="J207" s="483" t="s">
        <v>386</v>
      </c>
      <c r="K207" s="50" t="s">
        <v>1102</v>
      </c>
      <c r="L207" s="50"/>
    </row>
    <row r="208" spans="1:12" x14ac:dyDescent="0.35">
      <c r="A208" s="485" t="s">
        <v>1315</v>
      </c>
      <c r="B208" s="50" t="s">
        <v>1100</v>
      </c>
      <c r="C208" s="491" t="s">
        <v>1403</v>
      </c>
      <c r="D208" s="491" t="s">
        <v>1404</v>
      </c>
      <c r="E208" s="490">
        <v>343</v>
      </c>
      <c r="F208" s="483" t="s">
        <v>386</v>
      </c>
      <c r="G208" s="483" t="s">
        <v>386</v>
      </c>
      <c r="H208" s="483" t="s">
        <v>386</v>
      </c>
      <c r="I208" s="483" t="s">
        <v>386</v>
      </c>
      <c r="J208" s="483" t="s">
        <v>386</v>
      </c>
      <c r="K208" s="50" t="s">
        <v>1102</v>
      </c>
      <c r="L208" s="50"/>
    </row>
    <row r="209" spans="1:12" x14ac:dyDescent="0.35">
      <c r="A209" s="485" t="s">
        <v>1315</v>
      </c>
      <c r="B209" s="50" t="s">
        <v>1100</v>
      </c>
      <c r="C209" s="491" t="s">
        <v>1405</v>
      </c>
      <c r="D209" s="491" t="s">
        <v>1406</v>
      </c>
      <c r="E209" s="490">
        <v>162</v>
      </c>
      <c r="F209" s="483" t="s">
        <v>386</v>
      </c>
      <c r="G209" s="483" t="s">
        <v>386</v>
      </c>
      <c r="H209" s="483" t="s">
        <v>386</v>
      </c>
      <c r="I209" s="483" t="s">
        <v>386</v>
      </c>
      <c r="J209" s="483" t="s">
        <v>386</v>
      </c>
      <c r="K209" s="50" t="s">
        <v>1102</v>
      </c>
      <c r="L209" s="50"/>
    </row>
    <row r="210" spans="1:12" x14ac:dyDescent="0.35">
      <c r="A210" s="485" t="s">
        <v>1315</v>
      </c>
      <c r="B210" s="50" t="s">
        <v>1100</v>
      </c>
      <c r="C210" s="491" t="s">
        <v>1407</v>
      </c>
      <c r="D210" s="491" t="s">
        <v>1408</v>
      </c>
      <c r="E210" s="490">
        <v>572</v>
      </c>
      <c r="F210" s="483" t="s">
        <v>386</v>
      </c>
      <c r="G210" s="483" t="s">
        <v>386</v>
      </c>
      <c r="H210" s="483" t="s">
        <v>386</v>
      </c>
      <c r="I210" s="483" t="s">
        <v>386</v>
      </c>
      <c r="J210" s="483" t="s">
        <v>386</v>
      </c>
      <c r="K210" s="50" t="s">
        <v>1102</v>
      </c>
      <c r="L210" s="50"/>
    </row>
    <row r="211" spans="1:12" x14ac:dyDescent="0.35">
      <c r="A211" s="485" t="s">
        <v>1315</v>
      </c>
      <c r="B211" s="50" t="s">
        <v>1100</v>
      </c>
      <c r="C211" s="491" t="s">
        <v>1409</v>
      </c>
      <c r="D211" s="491" t="s">
        <v>1410</v>
      </c>
      <c r="E211" s="490">
        <v>151</v>
      </c>
      <c r="F211" s="483" t="s">
        <v>386</v>
      </c>
      <c r="G211" s="483" t="s">
        <v>386</v>
      </c>
      <c r="H211" s="483" t="s">
        <v>386</v>
      </c>
      <c r="I211" s="483" t="s">
        <v>386</v>
      </c>
      <c r="J211" s="483" t="s">
        <v>386</v>
      </c>
      <c r="K211" s="50" t="s">
        <v>1102</v>
      </c>
      <c r="L211" s="50"/>
    </row>
    <row r="212" spans="1:12" x14ac:dyDescent="0.35">
      <c r="A212" s="485" t="s">
        <v>1315</v>
      </c>
      <c r="B212" s="50" t="s">
        <v>1100</v>
      </c>
      <c r="C212" s="491" t="s">
        <v>1411</v>
      </c>
      <c r="D212" s="491" t="s">
        <v>1412</v>
      </c>
      <c r="E212" s="490">
        <v>545</v>
      </c>
      <c r="F212" s="483" t="s">
        <v>386</v>
      </c>
      <c r="G212" s="483" t="s">
        <v>386</v>
      </c>
      <c r="H212" s="483" t="s">
        <v>386</v>
      </c>
      <c r="I212" s="483" t="s">
        <v>386</v>
      </c>
      <c r="J212" s="483" t="s">
        <v>386</v>
      </c>
      <c r="K212" s="50" t="s">
        <v>1102</v>
      </c>
      <c r="L212" s="50"/>
    </row>
    <row r="213" spans="1:12" x14ac:dyDescent="0.35">
      <c r="A213" s="485" t="s">
        <v>1315</v>
      </c>
      <c r="B213" s="50" t="s">
        <v>1100</v>
      </c>
      <c r="C213" s="491" t="s">
        <v>1413</v>
      </c>
      <c r="D213" s="491" t="s">
        <v>1414</v>
      </c>
      <c r="E213" s="490">
        <v>138</v>
      </c>
      <c r="F213" s="483" t="s">
        <v>386</v>
      </c>
      <c r="G213" s="483" t="s">
        <v>386</v>
      </c>
      <c r="H213" s="483" t="s">
        <v>386</v>
      </c>
      <c r="I213" s="483" t="s">
        <v>386</v>
      </c>
      <c r="J213" s="483" t="s">
        <v>386</v>
      </c>
      <c r="K213" s="50" t="s">
        <v>1102</v>
      </c>
      <c r="L213" s="50"/>
    </row>
    <row r="214" spans="1:12" x14ac:dyDescent="0.35">
      <c r="A214" s="485" t="s">
        <v>1315</v>
      </c>
      <c r="B214" s="50" t="s">
        <v>1100</v>
      </c>
      <c r="C214" s="491" t="s">
        <v>1415</v>
      </c>
      <c r="D214" s="491" t="s">
        <v>1416</v>
      </c>
      <c r="E214" s="490">
        <v>236</v>
      </c>
      <c r="F214" s="483" t="s">
        <v>386</v>
      </c>
      <c r="G214" s="483" t="s">
        <v>386</v>
      </c>
      <c r="H214" s="483" t="s">
        <v>386</v>
      </c>
      <c r="I214" s="483" t="s">
        <v>386</v>
      </c>
      <c r="J214" s="483" t="s">
        <v>386</v>
      </c>
      <c r="K214" s="50" t="s">
        <v>1102</v>
      </c>
      <c r="L214" s="50"/>
    </row>
    <row r="215" spans="1:12" x14ac:dyDescent="0.35">
      <c r="A215" s="485" t="s">
        <v>1315</v>
      </c>
      <c r="B215" s="50" t="s">
        <v>1100</v>
      </c>
      <c r="C215" s="491" t="s">
        <v>1417</v>
      </c>
      <c r="D215" s="491" t="s">
        <v>1418</v>
      </c>
      <c r="E215" s="484" t="s">
        <v>1259</v>
      </c>
      <c r="F215" s="483" t="s">
        <v>386</v>
      </c>
      <c r="G215" s="483" t="s">
        <v>386</v>
      </c>
      <c r="H215" s="483" t="s">
        <v>386</v>
      </c>
      <c r="I215" s="483" t="s">
        <v>386</v>
      </c>
      <c r="J215" s="483" t="s">
        <v>386</v>
      </c>
      <c r="K215" s="50" t="s">
        <v>1102</v>
      </c>
      <c r="L215" s="50"/>
    </row>
    <row r="216" spans="1:12" x14ac:dyDescent="0.35">
      <c r="A216" s="485" t="s">
        <v>1315</v>
      </c>
      <c r="B216" s="50" t="s">
        <v>1100</v>
      </c>
      <c r="C216" s="491" t="s">
        <v>1419</v>
      </c>
      <c r="D216" s="491" t="s">
        <v>1420</v>
      </c>
      <c r="E216" s="490">
        <v>718</v>
      </c>
      <c r="F216" s="483" t="s">
        <v>386</v>
      </c>
      <c r="G216" s="483" t="s">
        <v>386</v>
      </c>
      <c r="H216" s="483" t="s">
        <v>386</v>
      </c>
      <c r="I216" s="483" t="s">
        <v>386</v>
      </c>
      <c r="J216" s="483" t="s">
        <v>386</v>
      </c>
      <c r="K216" s="50" t="s">
        <v>1102</v>
      </c>
      <c r="L216" s="50"/>
    </row>
    <row r="217" spans="1:12" x14ac:dyDescent="0.35">
      <c r="A217" s="485" t="s">
        <v>1315</v>
      </c>
      <c r="B217" s="50" t="s">
        <v>1100</v>
      </c>
      <c r="C217" s="491" t="s">
        <v>1421</v>
      </c>
      <c r="D217" s="491" t="s">
        <v>1422</v>
      </c>
      <c r="E217" s="490">
        <v>136</v>
      </c>
      <c r="F217" s="483" t="s">
        <v>386</v>
      </c>
      <c r="G217" s="483" t="s">
        <v>386</v>
      </c>
      <c r="H217" s="483" t="s">
        <v>386</v>
      </c>
      <c r="I217" s="483" t="s">
        <v>386</v>
      </c>
      <c r="J217" s="483" t="s">
        <v>386</v>
      </c>
      <c r="K217" s="50" t="s">
        <v>1102</v>
      </c>
      <c r="L217" s="50"/>
    </row>
    <row r="218" spans="1:12" x14ac:dyDescent="0.35">
      <c r="A218" s="485" t="s">
        <v>1315</v>
      </c>
      <c r="B218" s="50" t="s">
        <v>1100</v>
      </c>
      <c r="C218" s="491" t="s">
        <v>1423</v>
      </c>
      <c r="D218" s="491" t="s">
        <v>1424</v>
      </c>
      <c r="E218" s="490">
        <v>369</v>
      </c>
      <c r="F218" s="483" t="s">
        <v>386</v>
      </c>
      <c r="G218" s="483" t="s">
        <v>386</v>
      </c>
      <c r="H218" s="483" t="s">
        <v>386</v>
      </c>
      <c r="I218" s="483" t="s">
        <v>386</v>
      </c>
      <c r="J218" s="483" t="s">
        <v>386</v>
      </c>
      <c r="K218" s="50" t="s">
        <v>1102</v>
      </c>
      <c r="L218" s="50"/>
    </row>
    <row r="219" spans="1:12" x14ac:dyDescent="0.35">
      <c r="A219" s="485" t="s">
        <v>1315</v>
      </c>
      <c r="B219" s="50" t="s">
        <v>1100</v>
      </c>
      <c r="C219" s="491" t="s">
        <v>1425</v>
      </c>
      <c r="D219" s="491" t="s">
        <v>1426</v>
      </c>
      <c r="E219" s="490">
        <v>187</v>
      </c>
      <c r="F219" s="483" t="s">
        <v>386</v>
      </c>
      <c r="G219" s="483" t="s">
        <v>386</v>
      </c>
      <c r="H219" s="483" t="s">
        <v>386</v>
      </c>
      <c r="I219" s="483" t="s">
        <v>386</v>
      </c>
      <c r="J219" s="483" t="s">
        <v>386</v>
      </c>
      <c r="K219" s="50" t="s">
        <v>1102</v>
      </c>
      <c r="L219" s="50"/>
    </row>
    <row r="220" spans="1:12" x14ac:dyDescent="0.35">
      <c r="A220" s="485" t="s">
        <v>1315</v>
      </c>
      <c r="B220" s="50" t="s">
        <v>1100</v>
      </c>
      <c r="C220" s="491" t="s">
        <v>1427</v>
      </c>
      <c r="D220" s="491" t="s">
        <v>1428</v>
      </c>
      <c r="E220" s="490">
        <v>240</v>
      </c>
      <c r="F220" s="483" t="s">
        <v>386</v>
      </c>
      <c r="G220" s="483" t="s">
        <v>386</v>
      </c>
      <c r="H220" s="483" t="s">
        <v>386</v>
      </c>
      <c r="I220" s="483" t="s">
        <v>386</v>
      </c>
      <c r="J220" s="483" t="s">
        <v>386</v>
      </c>
      <c r="K220" s="50" t="s">
        <v>1102</v>
      </c>
      <c r="L220" s="50"/>
    </row>
    <row r="221" spans="1:12" x14ac:dyDescent="0.35">
      <c r="A221" s="485" t="s">
        <v>1315</v>
      </c>
      <c r="B221" s="50" t="s">
        <v>1100</v>
      </c>
      <c r="C221" s="491" t="s">
        <v>1429</v>
      </c>
      <c r="D221" s="491" t="s">
        <v>1430</v>
      </c>
      <c r="E221" s="490">
        <v>349</v>
      </c>
      <c r="F221" s="483" t="s">
        <v>386</v>
      </c>
      <c r="G221" s="483" t="s">
        <v>386</v>
      </c>
      <c r="H221" s="483" t="s">
        <v>386</v>
      </c>
      <c r="I221" s="483" t="s">
        <v>386</v>
      </c>
      <c r="J221" s="483" t="s">
        <v>386</v>
      </c>
      <c r="K221" s="50" t="s">
        <v>1102</v>
      </c>
      <c r="L221" s="50"/>
    </row>
    <row r="222" spans="1:12" x14ac:dyDescent="0.35">
      <c r="A222" s="485" t="s">
        <v>1315</v>
      </c>
      <c r="B222" s="50" t="s">
        <v>1100</v>
      </c>
      <c r="C222" s="491" t="s">
        <v>1431</v>
      </c>
      <c r="D222" s="491" t="s">
        <v>1432</v>
      </c>
      <c r="E222" s="490">
        <v>467</v>
      </c>
      <c r="F222" s="483" t="s">
        <v>386</v>
      </c>
      <c r="G222" s="483" t="s">
        <v>386</v>
      </c>
      <c r="H222" s="483" t="s">
        <v>386</v>
      </c>
      <c r="I222" s="483" t="s">
        <v>386</v>
      </c>
      <c r="J222" s="483" t="s">
        <v>386</v>
      </c>
      <c r="K222" s="50" t="s">
        <v>1102</v>
      </c>
      <c r="L222" s="50"/>
    </row>
    <row r="223" spans="1:12" x14ac:dyDescent="0.35">
      <c r="A223" s="485" t="s">
        <v>1315</v>
      </c>
      <c r="B223" s="50" t="s">
        <v>1100</v>
      </c>
      <c r="C223" s="491" t="s">
        <v>1433</v>
      </c>
      <c r="D223" s="491" t="s">
        <v>1434</v>
      </c>
      <c r="E223" s="490">
        <v>536</v>
      </c>
      <c r="F223" s="483" t="s">
        <v>386</v>
      </c>
      <c r="G223" s="483" t="s">
        <v>386</v>
      </c>
      <c r="H223" s="483" t="s">
        <v>386</v>
      </c>
      <c r="I223" s="483" t="s">
        <v>386</v>
      </c>
      <c r="J223" s="483" t="s">
        <v>386</v>
      </c>
      <c r="K223" s="50" t="s">
        <v>1102</v>
      </c>
      <c r="L223" s="50"/>
    </row>
    <row r="224" spans="1:12" x14ac:dyDescent="0.35">
      <c r="A224" s="485" t="s">
        <v>1315</v>
      </c>
      <c r="B224" s="50" t="s">
        <v>1100</v>
      </c>
      <c r="C224" s="491" t="s">
        <v>1435</v>
      </c>
      <c r="D224" s="491" t="s">
        <v>1436</v>
      </c>
      <c r="E224" s="490">
        <v>487</v>
      </c>
      <c r="F224" s="483" t="s">
        <v>386</v>
      </c>
      <c r="G224" s="483" t="s">
        <v>386</v>
      </c>
      <c r="H224" s="483" t="s">
        <v>386</v>
      </c>
      <c r="I224" s="483" t="s">
        <v>386</v>
      </c>
      <c r="J224" s="483" t="s">
        <v>386</v>
      </c>
      <c r="K224" s="50" t="s">
        <v>1102</v>
      </c>
      <c r="L224" s="50"/>
    </row>
    <row r="225" spans="1:12" x14ac:dyDescent="0.35">
      <c r="A225" s="485" t="s">
        <v>1315</v>
      </c>
      <c r="B225" s="50" t="s">
        <v>1100</v>
      </c>
      <c r="C225" s="491" t="s">
        <v>1437</v>
      </c>
      <c r="D225" s="491" t="s">
        <v>1438</v>
      </c>
      <c r="E225" s="484" t="s">
        <v>1259</v>
      </c>
      <c r="F225" s="483" t="s">
        <v>386</v>
      </c>
      <c r="G225" s="483" t="s">
        <v>386</v>
      </c>
      <c r="H225" s="483" t="s">
        <v>386</v>
      </c>
      <c r="I225" s="483" t="s">
        <v>386</v>
      </c>
      <c r="J225" s="483" t="s">
        <v>386</v>
      </c>
      <c r="K225" s="50" t="s">
        <v>1102</v>
      </c>
      <c r="L225" s="50"/>
    </row>
    <row r="226" spans="1:12" x14ac:dyDescent="0.35">
      <c r="A226" s="485" t="s">
        <v>1315</v>
      </c>
      <c r="B226" s="50" t="s">
        <v>1100</v>
      </c>
      <c r="C226" s="491" t="s">
        <v>1439</v>
      </c>
      <c r="D226" s="491" t="s">
        <v>1440</v>
      </c>
      <c r="E226" s="490">
        <v>500</v>
      </c>
      <c r="F226" s="483" t="s">
        <v>386</v>
      </c>
      <c r="G226" s="483" t="s">
        <v>386</v>
      </c>
      <c r="H226" s="483" t="s">
        <v>386</v>
      </c>
      <c r="I226" s="483" t="s">
        <v>386</v>
      </c>
      <c r="J226" s="483" t="s">
        <v>386</v>
      </c>
      <c r="K226" s="50" t="s">
        <v>1102</v>
      </c>
      <c r="L226" s="50"/>
    </row>
    <row r="227" spans="1:12" x14ac:dyDescent="0.35">
      <c r="A227" s="485" t="s">
        <v>1315</v>
      </c>
      <c r="B227" s="50" t="s">
        <v>1100</v>
      </c>
      <c r="C227" s="491" t="s">
        <v>1441</v>
      </c>
      <c r="D227" s="491" t="s">
        <v>1442</v>
      </c>
      <c r="E227" s="490">
        <v>476</v>
      </c>
      <c r="F227" s="483" t="s">
        <v>386</v>
      </c>
      <c r="G227" s="483" t="s">
        <v>386</v>
      </c>
      <c r="H227" s="483" t="s">
        <v>386</v>
      </c>
      <c r="I227" s="483" t="s">
        <v>386</v>
      </c>
      <c r="J227" s="483" t="s">
        <v>386</v>
      </c>
      <c r="K227" s="50" t="s">
        <v>1102</v>
      </c>
      <c r="L227" s="50"/>
    </row>
    <row r="228" spans="1:12" x14ac:dyDescent="0.35">
      <c r="A228" s="485" t="s">
        <v>1315</v>
      </c>
      <c r="B228" s="50" t="s">
        <v>1100</v>
      </c>
      <c r="C228" s="491" t="s">
        <v>1443</v>
      </c>
      <c r="D228" s="491" t="s">
        <v>1444</v>
      </c>
      <c r="E228" s="490">
        <v>618</v>
      </c>
      <c r="F228" s="483" t="s">
        <v>386</v>
      </c>
      <c r="G228" s="483" t="s">
        <v>386</v>
      </c>
      <c r="H228" s="483" t="s">
        <v>386</v>
      </c>
      <c r="I228" s="483" t="s">
        <v>386</v>
      </c>
      <c r="J228" s="483" t="s">
        <v>386</v>
      </c>
      <c r="K228" s="50" t="s">
        <v>1102</v>
      </c>
      <c r="L228" s="50"/>
    </row>
    <row r="229" spans="1:12" x14ac:dyDescent="0.35">
      <c r="A229" s="485" t="s">
        <v>1315</v>
      </c>
      <c r="B229" s="50" t="s">
        <v>1100</v>
      </c>
      <c r="C229" s="491" t="s">
        <v>1445</v>
      </c>
      <c r="D229" s="491" t="s">
        <v>1446</v>
      </c>
      <c r="E229" s="490">
        <v>1908</v>
      </c>
      <c r="F229" s="483" t="s">
        <v>386</v>
      </c>
      <c r="G229" s="483" t="s">
        <v>386</v>
      </c>
      <c r="H229" s="483" t="s">
        <v>386</v>
      </c>
      <c r="I229" s="483" t="s">
        <v>386</v>
      </c>
      <c r="J229" s="483" t="s">
        <v>386</v>
      </c>
      <c r="K229" s="50" t="s">
        <v>1102</v>
      </c>
      <c r="L229" s="50"/>
    </row>
    <row r="230" spans="1:12" x14ac:dyDescent="0.35">
      <c r="A230" s="485" t="s">
        <v>1315</v>
      </c>
      <c r="B230" s="50" t="s">
        <v>1100</v>
      </c>
      <c r="C230" s="491" t="s">
        <v>1447</v>
      </c>
      <c r="D230" s="491" t="s">
        <v>1448</v>
      </c>
      <c r="E230" s="484" t="s">
        <v>1259</v>
      </c>
      <c r="F230" s="483" t="s">
        <v>386</v>
      </c>
      <c r="G230" s="483" t="s">
        <v>386</v>
      </c>
      <c r="H230" s="483" t="s">
        <v>386</v>
      </c>
      <c r="I230" s="483" t="s">
        <v>386</v>
      </c>
      <c r="J230" s="483" t="s">
        <v>386</v>
      </c>
      <c r="K230" s="50" t="s">
        <v>1102</v>
      </c>
      <c r="L230" s="50"/>
    </row>
    <row r="231" spans="1:12" ht="21.5" x14ac:dyDescent="0.35">
      <c r="A231" s="485" t="s">
        <v>1315</v>
      </c>
      <c r="B231" s="50" t="s">
        <v>1100</v>
      </c>
      <c r="C231" s="492" t="s">
        <v>1449</v>
      </c>
      <c r="D231" s="491" t="s">
        <v>1450</v>
      </c>
      <c r="E231" s="490">
        <v>2589</v>
      </c>
      <c r="F231" s="483" t="s">
        <v>386</v>
      </c>
      <c r="G231" s="483" t="s">
        <v>386</v>
      </c>
      <c r="H231" s="483" t="s">
        <v>386</v>
      </c>
      <c r="I231" s="483" t="s">
        <v>386</v>
      </c>
      <c r="J231" s="483" t="s">
        <v>386</v>
      </c>
      <c r="K231" s="50" t="s">
        <v>1102</v>
      </c>
      <c r="L231" s="50"/>
    </row>
    <row r="232" spans="1:12" ht="21.5" x14ac:dyDescent="0.35">
      <c r="A232" s="485" t="s">
        <v>1315</v>
      </c>
      <c r="B232" s="50" t="s">
        <v>1100</v>
      </c>
      <c r="C232" s="492" t="s">
        <v>1451</v>
      </c>
      <c r="D232" s="491" t="s">
        <v>1452</v>
      </c>
      <c r="E232" s="490">
        <v>2685</v>
      </c>
      <c r="F232" s="483" t="s">
        <v>386</v>
      </c>
      <c r="G232" s="483" t="s">
        <v>386</v>
      </c>
      <c r="H232" s="483" t="s">
        <v>386</v>
      </c>
      <c r="I232" s="483" t="s">
        <v>386</v>
      </c>
      <c r="J232" s="483" t="s">
        <v>386</v>
      </c>
      <c r="K232" s="50" t="s">
        <v>1102</v>
      </c>
      <c r="L232" s="50"/>
    </row>
    <row r="233" spans="1:12" ht="31.5" x14ac:dyDescent="0.35">
      <c r="A233" s="485" t="s">
        <v>1315</v>
      </c>
      <c r="B233" s="50" t="s">
        <v>1100</v>
      </c>
      <c r="C233" s="492" t="s">
        <v>1453</v>
      </c>
      <c r="D233" s="491" t="s">
        <v>1454</v>
      </c>
      <c r="E233" s="490">
        <v>129</v>
      </c>
      <c r="F233" s="483" t="s">
        <v>386</v>
      </c>
      <c r="G233" s="483" t="s">
        <v>386</v>
      </c>
      <c r="H233" s="483" t="s">
        <v>386</v>
      </c>
      <c r="I233" s="483" t="s">
        <v>386</v>
      </c>
      <c r="J233" s="483" t="s">
        <v>386</v>
      </c>
      <c r="K233" s="50" t="s">
        <v>1102</v>
      </c>
      <c r="L233" s="50"/>
    </row>
    <row r="234" spans="1:12" ht="31.5" x14ac:dyDescent="0.35">
      <c r="A234" s="485" t="s">
        <v>1315</v>
      </c>
      <c r="B234" s="50" t="s">
        <v>1100</v>
      </c>
      <c r="C234" s="492" t="s">
        <v>1455</v>
      </c>
      <c r="D234" s="491" t="s">
        <v>1456</v>
      </c>
      <c r="E234" s="490">
        <v>141</v>
      </c>
      <c r="F234" s="483" t="s">
        <v>386</v>
      </c>
      <c r="G234" s="483" t="s">
        <v>386</v>
      </c>
      <c r="H234" s="483" t="s">
        <v>386</v>
      </c>
      <c r="I234" s="483" t="s">
        <v>386</v>
      </c>
      <c r="J234" s="483" t="s">
        <v>386</v>
      </c>
      <c r="K234" s="50" t="s">
        <v>1102</v>
      </c>
      <c r="L234" s="50"/>
    </row>
    <row r="235" spans="1:12" ht="31.5" x14ac:dyDescent="0.35">
      <c r="A235" s="485" t="s">
        <v>1315</v>
      </c>
      <c r="B235" s="50" t="s">
        <v>1100</v>
      </c>
      <c r="C235" s="492" t="s">
        <v>1457</v>
      </c>
      <c r="D235" s="491" t="s">
        <v>1458</v>
      </c>
      <c r="E235" s="490">
        <v>141</v>
      </c>
      <c r="F235" s="483" t="s">
        <v>386</v>
      </c>
      <c r="G235" s="483" t="s">
        <v>386</v>
      </c>
      <c r="H235" s="483" t="s">
        <v>386</v>
      </c>
      <c r="I235" s="483" t="s">
        <v>386</v>
      </c>
      <c r="J235" s="483" t="s">
        <v>386</v>
      </c>
      <c r="K235" s="50" t="s">
        <v>1102</v>
      </c>
      <c r="L235" s="50"/>
    </row>
    <row r="236" spans="1:12" ht="31.5" x14ac:dyDescent="0.35">
      <c r="A236" s="485" t="s">
        <v>1315</v>
      </c>
      <c r="B236" s="50" t="s">
        <v>1100</v>
      </c>
      <c r="C236" s="492" t="s">
        <v>1459</v>
      </c>
      <c r="D236" s="491" t="s">
        <v>1460</v>
      </c>
      <c r="E236" s="490">
        <v>803</v>
      </c>
      <c r="F236" s="483" t="s">
        <v>386</v>
      </c>
      <c r="G236" s="483" t="s">
        <v>386</v>
      </c>
      <c r="H236" s="483" t="s">
        <v>386</v>
      </c>
      <c r="I236" s="483" t="s">
        <v>386</v>
      </c>
      <c r="J236" s="483" t="s">
        <v>386</v>
      </c>
      <c r="K236" s="50" t="s">
        <v>1102</v>
      </c>
      <c r="L236" s="50"/>
    </row>
    <row r="237" spans="1:12" ht="31.5" x14ac:dyDescent="0.35">
      <c r="A237" s="485" t="s">
        <v>1315</v>
      </c>
      <c r="B237" s="50" t="s">
        <v>1100</v>
      </c>
      <c r="C237" s="492" t="s">
        <v>1461</v>
      </c>
      <c r="D237" s="491" t="s">
        <v>1114</v>
      </c>
      <c r="E237" s="490">
        <v>880</v>
      </c>
      <c r="F237" s="483" t="s">
        <v>386</v>
      </c>
      <c r="G237" s="483" t="s">
        <v>386</v>
      </c>
      <c r="H237" s="483" t="s">
        <v>386</v>
      </c>
      <c r="I237" s="483" t="s">
        <v>386</v>
      </c>
      <c r="J237" s="483" t="s">
        <v>386</v>
      </c>
      <c r="K237" s="50" t="s">
        <v>1102</v>
      </c>
      <c r="L237" s="50"/>
    </row>
    <row r="238" spans="1:12" ht="31.5" x14ac:dyDescent="0.35">
      <c r="A238" s="485" t="s">
        <v>1315</v>
      </c>
      <c r="B238" s="50" t="s">
        <v>1100</v>
      </c>
      <c r="C238" s="492" t="s">
        <v>1462</v>
      </c>
      <c r="D238" s="491" t="s">
        <v>1463</v>
      </c>
      <c r="E238" s="484" t="s">
        <v>1259</v>
      </c>
      <c r="F238" s="483" t="s">
        <v>386</v>
      </c>
      <c r="G238" s="483" t="s">
        <v>386</v>
      </c>
      <c r="H238" s="483" t="s">
        <v>386</v>
      </c>
      <c r="I238" s="483" t="s">
        <v>386</v>
      </c>
      <c r="J238" s="483" t="s">
        <v>386</v>
      </c>
      <c r="K238" s="50" t="s">
        <v>1102</v>
      </c>
      <c r="L238" s="50"/>
    </row>
    <row r="239" spans="1:12" x14ac:dyDescent="0.35">
      <c r="A239" s="485" t="s">
        <v>1315</v>
      </c>
      <c r="B239" s="50" t="s">
        <v>1100</v>
      </c>
      <c r="C239" s="491" t="s">
        <v>1464</v>
      </c>
      <c r="D239" s="491" t="s">
        <v>1465</v>
      </c>
      <c r="E239" s="490">
        <v>950</v>
      </c>
      <c r="F239" s="483" t="s">
        <v>386</v>
      </c>
      <c r="G239" s="483" t="s">
        <v>386</v>
      </c>
      <c r="H239" s="483" t="s">
        <v>386</v>
      </c>
      <c r="I239" s="483" t="s">
        <v>386</v>
      </c>
      <c r="J239" s="483" t="s">
        <v>386</v>
      </c>
      <c r="K239" s="50" t="s">
        <v>1102</v>
      </c>
      <c r="L239" s="50"/>
    </row>
    <row r="240" spans="1:12" x14ac:dyDescent="0.35">
      <c r="A240" s="485" t="s">
        <v>1315</v>
      </c>
      <c r="B240" s="50" t="s">
        <v>1100</v>
      </c>
      <c r="C240" s="491" t="s">
        <v>1466</v>
      </c>
      <c r="D240" s="491" t="s">
        <v>1467</v>
      </c>
      <c r="E240" s="484" t="s">
        <v>1259</v>
      </c>
      <c r="F240" s="483" t="s">
        <v>386</v>
      </c>
      <c r="G240" s="483" t="s">
        <v>386</v>
      </c>
      <c r="H240" s="483" t="s">
        <v>386</v>
      </c>
      <c r="I240" s="483" t="s">
        <v>386</v>
      </c>
      <c r="J240" s="483" t="s">
        <v>386</v>
      </c>
      <c r="K240" s="50" t="s">
        <v>1102</v>
      </c>
      <c r="L240" s="50"/>
    </row>
    <row r="241" spans="1:12" x14ac:dyDescent="0.35">
      <c r="A241" s="485" t="s">
        <v>1315</v>
      </c>
      <c r="B241" s="50" t="s">
        <v>1100</v>
      </c>
      <c r="C241" s="491" t="s">
        <v>1468</v>
      </c>
      <c r="D241" s="491" t="s">
        <v>1467</v>
      </c>
      <c r="E241" s="490">
        <v>185</v>
      </c>
      <c r="F241" s="483" t="s">
        <v>386</v>
      </c>
      <c r="G241" s="483" t="s">
        <v>386</v>
      </c>
      <c r="H241" s="483" t="s">
        <v>386</v>
      </c>
      <c r="I241" s="483" t="s">
        <v>386</v>
      </c>
      <c r="J241" s="483" t="s">
        <v>386</v>
      </c>
      <c r="K241" s="50" t="s">
        <v>1102</v>
      </c>
      <c r="L241" s="50"/>
    </row>
    <row r="242" spans="1:12" x14ac:dyDescent="0.35">
      <c r="A242" s="485" t="s">
        <v>1315</v>
      </c>
      <c r="B242" s="50" t="s">
        <v>1100</v>
      </c>
      <c r="C242" s="491" t="s">
        <v>1466</v>
      </c>
      <c r="D242" s="491" t="s">
        <v>1469</v>
      </c>
      <c r="E242" s="484" t="s">
        <v>1259</v>
      </c>
      <c r="F242" s="483" t="s">
        <v>386</v>
      </c>
      <c r="G242" s="483" t="s">
        <v>386</v>
      </c>
      <c r="H242" s="483" t="s">
        <v>386</v>
      </c>
      <c r="I242" s="483" t="s">
        <v>386</v>
      </c>
      <c r="J242" s="483" t="s">
        <v>386</v>
      </c>
      <c r="K242" s="50" t="s">
        <v>1102</v>
      </c>
      <c r="L242" s="50"/>
    </row>
    <row r="243" spans="1:12" x14ac:dyDescent="0.35">
      <c r="A243" s="485" t="s">
        <v>1315</v>
      </c>
      <c r="B243" s="50" t="s">
        <v>1100</v>
      </c>
      <c r="C243" s="491" t="s">
        <v>1470</v>
      </c>
      <c r="D243" s="491" t="s">
        <v>1471</v>
      </c>
      <c r="E243" s="484" t="s">
        <v>1259</v>
      </c>
      <c r="F243" s="483" t="s">
        <v>386</v>
      </c>
      <c r="G243" s="483" t="s">
        <v>386</v>
      </c>
      <c r="H243" s="483" t="s">
        <v>386</v>
      </c>
      <c r="I243" s="483" t="s">
        <v>386</v>
      </c>
      <c r="J243" s="483" t="s">
        <v>386</v>
      </c>
      <c r="K243" s="50" t="s">
        <v>1102</v>
      </c>
      <c r="L243" s="50"/>
    </row>
    <row r="244" spans="1:12" x14ac:dyDescent="0.35">
      <c r="A244" s="485" t="s">
        <v>1315</v>
      </c>
      <c r="B244" s="50" t="s">
        <v>1100</v>
      </c>
      <c r="C244" s="491" t="s">
        <v>1472</v>
      </c>
      <c r="D244" s="491" t="s">
        <v>1473</v>
      </c>
      <c r="E244" s="484" t="s">
        <v>1259</v>
      </c>
      <c r="F244" s="483" t="s">
        <v>386</v>
      </c>
      <c r="G244" s="483" t="s">
        <v>386</v>
      </c>
      <c r="H244" s="483" t="s">
        <v>386</v>
      </c>
      <c r="I244" s="483" t="s">
        <v>386</v>
      </c>
      <c r="J244" s="483" t="s">
        <v>386</v>
      </c>
      <c r="K244" s="50" t="s">
        <v>1102</v>
      </c>
      <c r="L244" s="50"/>
    </row>
    <row r="245" spans="1:12" x14ac:dyDescent="0.35">
      <c r="A245" s="485" t="s">
        <v>1315</v>
      </c>
      <c r="B245" s="50" t="s">
        <v>1100</v>
      </c>
      <c r="C245" s="491" t="s">
        <v>1474</v>
      </c>
      <c r="D245" s="491" t="s">
        <v>1475</v>
      </c>
      <c r="E245" s="484" t="s">
        <v>1259</v>
      </c>
      <c r="F245" s="483" t="s">
        <v>386</v>
      </c>
      <c r="G245" s="483" t="s">
        <v>386</v>
      </c>
      <c r="H245" s="483" t="s">
        <v>386</v>
      </c>
      <c r="I245" s="483" t="s">
        <v>386</v>
      </c>
      <c r="J245" s="483" t="s">
        <v>386</v>
      </c>
      <c r="K245" s="50" t="s">
        <v>1102</v>
      </c>
      <c r="L245" s="50"/>
    </row>
    <row r="246" spans="1:12" x14ac:dyDescent="0.35">
      <c r="A246" s="485" t="s">
        <v>1476</v>
      </c>
      <c r="B246" s="50"/>
      <c r="C246" s="50" t="s">
        <v>1476</v>
      </c>
      <c r="D246" s="491" t="s">
        <v>1476</v>
      </c>
      <c r="E246" s="484" t="s">
        <v>1477</v>
      </c>
      <c r="F246" s="483" t="s">
        <v>386</v>
      </c>
      <c r="G246" s="483" t="s">
        <v>386</v>
      </c>
      <c r="H246" s="483" t="s">
        <v>386</v>
      </c>
      <c r="I246" s="483" t="s">
        <v>386</v>
      </c>
      <c r="J246" s="483" t="s">
        <v>386</v>
      </c>
      <c r="K246" s="50" t="s">
        <v>1102</v>
      </c>
      <c r="L246" s="50"/>
    </row>
    <row r="247" spans="1:12" x14ac:dyDescent="0.35">
      <c r="A247" s="485" t="s">
        <v>1478</v>
      </c>
      <c r="B247" s="50"/>
      <c r="C247" s="50" t="s">
        <v>1478</v>
      </c>
      <c r="D247" s="491" t="s">
        <v>1478</v>
      </c>
      <c r="E247" s="484" t="s">
        <v>1477</v>
      </c>
      <c r="F247" s="483" t="s">
        <v>386</v>
      </c>
      <c r="G247" s="483" t="s">
        <v>386</v>
      </c>
      <c r="H247" s="483" t="s">
        <v>386</v>
      </c>
      <c r="I247" s="483" t="s">
        <v>386</v>
      </c>
      <c r="J247" s="483" t="s">
        <v>386</v>
      </c>
      <c r="K247" s="50" t="s">
        <v>1102</v>
      </c>
      <c r="L247" s="50"/>
    </row>
    <row r="248" spans="1:12" x14ac:dyDescent="0.35">
      <c r="A248" s="128"/>
      <c r="B248" s="102"/>
      <c r="C248" s="128"/>
      <c r="D248" s="128"/>
      <c r="E248" s="129"/>
      <c r="F248" s="130"/>
      <c r="G248" s="130"/>
      <c r="H248" s="130"/>
      <c r="I248" s="130"/>
      <c r="J248" s="130"/>
      <c r="K248" s="57"/>
      <c r="L248" s="118"/>
    </row>
  </sheetData>
  <mergeCells count="1">
    <mergeCell ref="B5:H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B4AA-162F-4929-B174-F224C705B334}">
  <dimension ref="A1:S73"/>
  <sheetViews>
    <sheetView workbookViewId="0">
      <selection activeCell="E70" sqref="E70"/>
    </sheetView>
  </sheetViews>
  <sheetFormatPr defaultColWidth="9.08984375" defaultRowHeight="14.5" x14ac:dyDescent="0.35"/>
  <cols>
    <col min="1" max="1" width="22.36328125" style="13" customWidth="1"/>
    <col min="2" max="2" width="9.08984375" style="13"/>
    <col min="3" max="3" width="16" style="13" customWidth="1"/>
    <col min="4" max="4" width="13.54296875" style="13" customWidth="1"/>
    <col min="5" max="5" width="13.6328125" style="13" customWidth="1"/>
    <col min="6" max="6" width="9.08984375" style="13"/>
    <col min="7" max="7" width="11.08984375" style="13" customWidth="1"/>
    <col min="8" max="8" width="9.08984375" style="13"/>
    <col min="9" max="9" width="10.36328125" style="13" customWidth="1"/>
    <col min="10" max="10" width="9.08984375" style="13"/>
    <col min="11" max="11" width="9.90625" style="13" customWidth="1"/>
    <col min="12" max="16384" width="9.08984375" style="13"/>
  </cols>
  <sheetData>
    <row r="1" spans="1:19" ht="20" x14ac:dyDescent="0.4">
      <c r="A1" s="1" t="s">
        <v>813</v>
      </c>
      <c r="B1" s="35"/>
      <c r="C1" s="35"/>
      <c r="D1" s="35"/>
      <c r="E1" s="35"/>
      <c r="F1" s="35"/>
      <c r="G1" s="35"/>
      <c r="H1" s="35"/>
      <c r="I1" s="35"/>
      <c r="J1" s="35"/>
    </row>
    <row r="2" spans="1:19" x14ac:dyDescent="0.35">
      <c r="A2" s="13" t="s">
        <v>0</v>
      </c>
    </row>
    <row r="3" spans="1:19" x14ac:dyDescent="0.35">
      <c r="A3" s="13" t="s">
        <v>303</v>
      </c>
    </row>
    <row r="4" spans="1:19" ht="15" thickBot="1" x14ac:dyDescent="0.4"/>
    <row r="5" spans="1:19" ht="15" thickBot="1" x14ac:dyDescent="0.4">
      <c r="A5" s="391" t="s">
        <v>1</v>
      </c>
      <c r="B5" s="613" t="s">
        <v>34</v>
      </c>
      <c r="C5" s="614"/>
      <c r="D5" s="614"/>
      <c r="E5" s="614"/>
      <c r="F5" s="614"/>
      <c r="G5" s="614"/>
      <c r="H5" s="615"/>
    </row>
    <row r="6" spans="1:19" ht="53.5" x14ac:dyDescent="0.35">
      <c r="A6" s="3" t="s">
        <v>2</v>
      </c>
      <c r="B6" s="4" t="s">
        <v>3</v>
      </c>
      <c r="C6" s="5" t="s">
        <v>4</v>
      </c>
      <c r="D6" s="5" t="s">
        <v>5</v>
      </c>
      <c r="E6" s="5" t="s">
        <v>6</v>
      </c>
      <c r="F6" s="5" t="s">
        <v>190</v>
      </c>
      <c r="G6" s="5" t="s">
        <v>160</v>
      </c>
      <c r="H6" s="5" t="s">
        <v>161</v>
      </c>
      <c r="I6" s="5" t="s">
        <v>726</v>
      </c>
      <c r="J6" s="5" t="s">
        <v>239</v>
      </c>
      <c r="K6" s="5" t="s">
        <v>240</v>
      </c>
      <c r="L6" s="5" t="s">
        <v>241</v>
      </c>
      <c r="M6" s="5" t="s">
        <v>242</v>
      </c>
      <c r="N6" s="5" t="s">
        <v>243</v>
      </c>
      <c r="O6" s="4" t="s">
        <v>14</v>
      </c>
      <c r="P6" s="4" t="s">
        <v>15</v>
      </c>
      <c r="Q6" s="39" t="s">
        <v>16</v>
      </c>
      <c r="R6" s="186" t="s">
        <v>17</v>
      </c>
      <c r="S6" s="9" t="s">
        <v>18</v>
      </c>
    </row>
    <row r="7" spans="1:19" ht="21.5" x14ac:dyDescent="0.35">
      <c r="A7" s="41" t="s">
        <v>191</v>
      </c>
      <c r="B7" s="40" t="s">
        <v>36</v>
      </c>
      <c r="C7" s="40" t="s">
        <v>812</v>
      </c>
      <c r="D7" s="46" t="s">
        <v>192</v>
      </c>
      <c r="E7" s="46" t="s">
        <v>21</v>
      </c>
      <c r="F7" s="46">
        <v>3</v>
      </c>
      <c r="G7" s="43">
        <v>6.39</v>
      </c>
      <c r="H7" s="43">
        <v>5.89</v>
      </c>
      <c r="I7" s="43">
        <v>5.77</v>
      </c>
      <c r="J7" s="382">
        <v>4.82</v>
      </c>
      <c r="K7" s="382">
        <v>4.82</v>
      </c>
      <c r="L7" s="382">
        <v>4.82</v>
      </c>
      <c r="M7" s="382">
        <v>4.82</v>
      </c>
      <c r="N7" s="382">
        <v>4.82</v>
      </c>
      <c r="O7" s="42">
        <v>0.25</v>
      </c>
      <c r="P7" s="42">
        <v>0.35</v>
      </c>
      <c r="Q7" s="370">
        <v>3</v>
      </c>
      <c r="R7" s="370"/>
      <c r="S7" s="370"/>
    </row>
    <row r="8" spans="1:19" ht="21.5" x14ac:dyDescent="0.35">
      <c r="A8" s="41" t="s">
        <v>191</v>
      </c>
      <c r="B8" s="40" t="s">
        <v>36</v>
      </c>
      <c r="C8" s="40" t="s">
        <v>811</v>
      </c>
      <c r="D8" s="46" t="s">
        <v>193</v>
      </c>
      <c r="E8" s="46" t="s">
        <v>21</v>
      </c>
      <c r="F8" s="46">
        <v>7</v>
      </c>
      <c r="G8" s="43">
        <v>7.17</v>
      </c>
      <c r="H8" s="43">
        <v>7.06</v>
      </c>
      <c r="I8" s="43">
        <v>6.98</v>
      </c>
      <c r="J8" s="382">
        <v>5.32</v>
      </c>
      <c r="K8" s="382">
        <v>5.32</v>
      </c>
      <c r="L8" s="382">
        <v>5.32</v>
      </c>
      <c r="M8" s="382">
        <v>5.32</v>
      </c>
      <c r="N8" s="382">
        <v>5.32</v>
      </c>
      <c r="O8" s="42">
        <v>0.25</v>
      </c>
      <c r="P8" s="42">
        <v>0.35</v>
      </c>
      <c r="Q8" s="370">
        <v>3</v>
      </c>
      <c r="R8" s="370"/>
      <c r="S8" s="370"/>
    </row>
    <row r="9" spans="1:19" ht="21.5" x14ac:dyDescent="0.35">
      <c r="A9" s="41" t="s">
        <v>191</v>
      </c>
      <c r="B9" s="40" t="s">
        <v>36</v>
      </c>
      <c r="C9" s="40" t="s">
        <v>810</v>
      </c>
      <c r="D9" s="46" t="s">
        <v>194</v>
      </c>
      <c r="E9" s="46" t="s">
        <v>21</v>
      </c>
      <c r="F9" s="46">
        <v>10</v>
      </c>
      <c r="G9" s="43">
        <v>11.91</v>
      </c>
      <c r="H9" s="43">
        <v>11.62</v>
      </c>
      <c r="I9" s="43">
        <v>11.47</v>
      </c>
      <c r="J9" s="382">
        <v>9.41</v>
      </c>
      <c r="K9" s="382">
        <v>9.41</v>
      </c>
      <c r="L9" s="382">
        <v>9.41</v>
      </c>
      <c r="M9" s="382">
        <v>9.41</v>
      </c>
      <c r="N9" s="382">
        <v>9.41</v>
      </c>
      <c r="O9" s="42">
        <v>0.25</v>
      </c>
      <c r="P9" s="42">
        <v>0.35</v>
      </c>
      <c r="Q9" s="370">
        <v>3</v>
      </c>
      <c r="R9" s="370"/>
      <c r="S9" s="370"/>
    </row>
    <row r="10" spans="1:19" ht="21.5" x14ac:dyDescent="0.35">
      <c r="A10" s="41" t="s">
        <v>191</v>
      </c>
      <c r="B10" s="40" t="s">
        <v>36</v>
      </c>
      <c r="C10" s="40" t="s">
        <v>809</v>
      </c>
      <c r="D10" s="46" t="s">
        <v>195</v>
      </c>
      <c r="E10" s="46" t="s">
        <v>21</v>
      </c>
      <c r="F10" s="46">
        <v>3</v>
      </c>
      <c r="G10" s="43">
        <v>5.93</v>
      </c>
      <c r="H10" s="43">
        <v>5.42</v>
      </c>
      <c r="I10" s="43">
        <v>5.32</v>
      </c>
      <c r="J10" s="382">
        <v>4.25</v>
      </c>
      <c r="K10" s="382">
        <v>4.25</v>
      </c>
      <c r="L10" s="382">
        <v>4.25</v>
      </c>
      <c r="M10" s="382">
        <v>4.25</v>
      </c>
      <c r="N10" s="382">
        <v>4.25</v>
      </c>
      <c r="O10" s="42">
        <v>0.25</v>
      </c>
      <c r="P10" s="42">
        <v>0.35</v>
      </c>
      <c r="Q10" s="370">
        <v>3</v>
      </c>
      <c r="R10" s="370"/>
      <c r="S10" s="370"/>
    </row>
    <row r="11" spans="1:19" ht="21.5" x14ac:dyDescent="0.35">
      <c r="A11" s="41" t="s">
        <v>196</v>
      </c>
      <c r="B11" s="40" t="s">
        <v>36</v>
      </c>
      <c r="C11" s="40" t="s">
        <v>808</v>
      </c>
      <c r="D11" s="46" t="s">
        <v>197</v>
      </c>
      <c r="E11" s="46" t="s">
        <v>21</v>
      </c>
      <c r="F11" s="46">
        <v>6</v>
      </c>
      <c r="G11" s="43">
        <v>11.67</v>
      </c>
      <c r="H11" s="43">
        <v>10.37</v>
      </c>
      <c r="I11" s="43">
        <v>10.199999999999999</v>
      </c>
      <c r="J11" s="382">
        <v>8.56</v>
      </c>
      <c r="K11" s="382">
        <v>8.56</v>
      </c>
      <c r="L11" s="382">
        <v>8.56</v>
      </c>
      <c r="M11" s="382">
        <v>8.56</v>
      </c>
      <c r="N11" s="382">
        <v>8.56</v>
      </c>
      <c r="O11" s="42">
        <v>0.25</v>
      </c>
      <c r="P11" s="42">
        <v>0.35</v>
      </c>
      <c r="Q11" s="370">
        <v>3</v>
      </c>
      <c r="R11" s="370"/>
      <c r="S11" s="370"/>
    </row>
    <row r="12" spans="1:19" ht="31.5" x14ac:dyDescent="0.35">
      <c r="A12" s="41" t="s">
        <v>198</v>
      </c>
      <c r="B12" s="40" t="s">
        <v>36</v>
      </c>
      <c r="C12" s="40" t="s">
        <v>807</v>
      </c>
      <c r="D12" s="46" t="s">
        <v>199</v>
      </c>
      <c r="E12" s="46" t="s">
        <v>21</v>
      </c>
      <c r="F12" s="46">
        <v>0.75</v>
      </c>
      <c r="G12" s="43">
        <v>6.91</v>
      </c>
      <c r="H12" s="43">
        <v>5.21</v>
      </c>
      <c r="I12" s="43">
        <v>5.13</v>
      </c>
      <c r="J12" s="382">
        <v>4.55</v>
      </c>
      <c r="K12" s="382">
        <v>4.55</v>
      </c>
      <c r="L12" s="382">
        <v>4.55</v>
      </c>
      <c r="M12" s="382">
        <v>4.55</v>
      </c>
      <c r="N12" s="382">
        <v>4.55</v>
      </c>
      <c r="O12" s="42">
        <v>0.25</v>
      </c>
      <c r="P12" s="42">
        <v>0.35</v>
      </c>
      <c r="Q12" s="370">
        <v>3</v>
      </c>
      <c r="R12" s="370"/>
      <c r="S12" s="370"/>
    </row>
    <row r="13" spans="1:19" ht="26.5" x14ac:dyDescent="0.35">
      <c r="A13" s="41" t="s">
        <v>200</v>
      </c>
      <c r="B13" s="40" t="s">
        <v>36</v>
      </c>
      <c r="C13" s="40" t="s">
        <v>806</v>
      </c>
      <c r="D13" s="46" t="s">
        <v>201</v>
      </c>
      <c r="E13" s="46" t="s">
        <v>21</v>
      </c>
      <c r="F13" s="46">
        <v>23</v>
      </c>
      <c r="G13" s="43">
        <v>53.11</v>
      </c>
      <c r="H13" s="43">
        <v>48.2</v>
      </c>
      <c r="I13" s="43">
        <v>45.13</v>
      </c>
      <c r="J13" s="43">
        <v>45.13</v>
      </c>
      <c r="K13" s="43">
        <v>45.13</v>
      </c>
      <c r="L13" s="43">
        <v>45.13</v>
      </c>
      <c r="M13" s="43">
        <v>45.13</v>
      </c>
      <c r="N13" s="43">
        <v>45.13</v>
      </c>
      <c r="O13" s="42">
        <v>0.25</v>
      </c>
      <c r="P13" s="42">
        <v>0.35</v>
      </c>
      <c r="Q13" s="370">
        <v>3</v>
      </c>
      <c r="R13" s="370"/>
      <c r="S13" s="370"/>
    </row>
    <row r="14" spans="1:19" ht="26.5" x14ac:dyDescent="0.35">
      <c r="A14" s="41" t="s">
        <v>200</v>
      </c>
      <c r="B14" s="40" t="s">
        <v>36</v>
      </c>
      <c r="C14" s="40" t="s">
        <v>805</v>
      </c>
      <c r="D14" s="46" t="s">
        <v>202</v>
      </c>
      <c r="E14" s="46" t="s">
        <v>21</v>
      </c>
      <c r="F14" s="46" t="s">
        <v>22</v>
      </c>
      <c r="G14" s="43">
        <v>30.69</v>
      </c>
      <c r="H14" s="43">
        <v>25.92</v>
      </c>
      <c r="I14" s="43">
        <v>25.89</v>
      </c>
      <c r="J14" s="43">
        <v>25.89</v>
      </c>
      <c r="K14" s="43">
        <v>25.89</v>
      </c>
      <c r="L14" s="43">
        <v>25.89</v>
      </c>
      <c r="M14" s="43">
        <v>25.89</v>
      </c>
      <c r="N14" s="43">
        <v>25.89</v>
      </c>
      <c r="O14" s="42">
        <v>0.25</v>
      </c>
      <c r="P14" s="42">
        <v>0.35</v>
      </c>
      <c r="Q14" s="370">
        <v>3</v>
      </c>
      <c r="R14" s="370"/>
      <c r="S14" s="370"/>
    </row>
    <row r="15" spans="1:19" ht="26.5" x14ac:dyDescent="0.35">
      <c r="A15" s="41" t="s">
        <v>200</v>
      </c>
      <c r="B15" s="40" t="s">
        <v>36</v>
      </c>
      <c r="C15" s="40" t="s">
        <v>804</v>
      </c>
      <c r="D15" s="46" t="s">
        <v>203</v>
      </c>
      <c r="E15" s="46" t="s">
        <v>21</v>
      </c>
      <c r="F15" s="46" t="s">
        <v>22</v>
      </c>
      <c r="G15" s="43">
        <v>26.3</v>
      </c>
      <c r="H15" s="43">
        <v>21.81</v>
      </c>
      <c r="I15" s="43">
        <v>21.67</v>
      </c>
      <c r="J15" s="43">
        <v>21.67</v>
      </c>
      <c r="K15" s="43">
        <v>21.67</v>
      </c>
      <c r="L15" s="43">
        <v>21.67</v>
      </c>
      <c r="M15" s="43">
        <v>21.67</v>
      </c>
      <c r="N15" s="43">
        <v>21.67</v>
      </c>
      <c r="O15" s="42">
        <v>0.25</v>
      </c>
      <c r="P15" s="42">
        <v>0.35</v>
      </c>
      <c r="Q15" s="370">
        <v>3</v>
      </c>
      <c r="R15" s="370"/>
      <c r="S15" s="370"/>
    </row>
    <row r="16" spans="1:19" ht="26.5" x14ac:dyDescent="0.35">
      <c r="A16" s="41" t="s">
        <v>200</v>
      </c>
      <c r="B16" s="40" t="s">
        <v>36</v>
      </c>
      <c r="C16" s="40" t="s">
        <v>803</v>
      </c>
      <c r="D16" s="46" t="s">
        <v>204</v>
      </c>
      <c r="E16" s="46" t="s">
        <v>21</v>
      </c>
      <c r="F16" s="46" t="s">
        <v>22</v>
      </c>
      <c r="G16" s="43">
        <v>40.69</v>
      </c>
      <c r="H16" s="43">
        <v>35.92</v>
      </c>
      <c r="I16" s="43">
        <v>35.89</v>
      </c>
      <c r="J16" s="43">
        <v>35.89</v>
      </c>
      <c r="K16" s="43">
        <v>35.89</v>
      </c>
      <c r="L16" s="43">
        <v>35.89</v>
      </c>
      <c r="M16" s="43">
        <v>35.89</v>
      </c>
      <c r="N16" s="43">
        <v>35.89</v>
      </c>
      <c r="O16" s="42">
        <v>0.25</v>
      </c>
      <c r="P16" s="42">
        <v>0.35</v>
      </c>
      <c r="Q16" s="370">
        <v>3</v>
      </c>
      <c r="R16" s="370"/>
      <c r="S16" s="370"/>
    </row>
    <row r="17" spans="1:19" ht="39.5" x14ac:dyDescent="0.35">
      <c r="A17" s="41" t="s">
        <v>200</v>
      </c>
      <c r="B17" s="40" t="s">
        <v>36</v>
      </c>
      <c r="C17" s="40" t="s">
        <v>802</v>
      </c>
      <c r="D17" s="46" t="s">
        <v>801</v>
      </c>
      <c r="E17" s="46" t="s">
        <v>735</v>
      </c>
      <c r="F17" s="46" t="s">
        <v>22</v>
      </c>
      <c r="G17" s="43">
        <v>68.25</v>
      </c>
      <c r="H17" s="43">
        <v>63.8</v>
      </c>
      <c r="I17" s="43">
        <v>61.23</v>
      </c>
      <c r="J17" s="43">
        <v>61.23</v>
      </c>
      <c r="K17" s="43">
        <v>61.23</v>
      </c>
      <c r="L17" s="43">
        <v>61.23</v>
      </c>
      <c r="M17" s="43">
        <v>61.23</v>
      </c>
      <c r="N17" s="43">
        <v>61.23</v>
      </c>
      <c r="O17" s="42">
        <v>0.25</v>
      </c>
      <c r="P17" s="42">
        <v>0.35</v>
      </c>
      <c r="Q17" s="370">
        <v>3</v>
      </c>
      <c r="R17" s="370"/>
      <c r="S17" s="370"/>
    </row>
    <row r="18" spans="1:19" ht="26.5" x14ac:dyDescent="0.35">
      <c r="A18" s="41" t="s">
        <v>200</v>
      </c>
      <c r="B18" s="40" t="s">
        <v>36</v>
      </c>
      <c r="C18" s="40" t="s">
        <v>800</v>
      </c>
      <c r="D18" s="46" t="s">
        <v>205</v>
      </c>
      <c r="E18" s="46" t="s">
        <v>21</v>
      </c>
      <c r="F18" s="46">
        <v>22</v>
      </c>
      <c r="G18" s="43">
        <v>81.58</v>
      </c>
      <c r="H18" s="43">
        <v>75.010000000000005</v>
      </c>
      <c r="I18" s="43">
        <v>72.44</v>
      </c>
      <c r="J18" s="43">
        <v>72.44</v>
      </c>
      <c r="K18" s="43">
        <v>72.44</v>
      </c>
      <c r="L18" s="43">
        <v>72.44</v>
      </c>
      <c r="M18" s="43">
        <v>72.44</v>
      </c>
      <c r="N18" s="43">
        <v>72.44</v>
      </c>
      <c r="O18" s="42">
        <v>0.25</v>
      </c>
      <c r="P18" s="42">
        <v>0.35</v>
      </c>
      <c r="Q18" s="370">
        <v>3</v>
      </c>
      <c r="R18" s="370"/>
      <c r="S18" s="370"/>
    </row>
    <row r="19" spans="1:19" ht="26.5" x14ac:dyDescent="0.35">
      <c r="A19" s="41" t="s">
        <v>206</v>
      </c>
      <c r="B19" s="40" t="s">
        <v>36</v>
      </c>
      <c r="C19" s="40" t="s">
        <v>799</v>
      </c>
      <c r="D19" s="46" t="s">
        <v>207</v>
      </c>
      <c r="E19" s="46" t="s">
        <v>208</v>
      </c>
      <c r="F19" s="46">
        <v>52</v>
      </c>
      <c r="G19" s="43">
        <v>1228.48</v>
      </c>
      <c r="H19" s="43">
        <v>1199.79</v>
      </c>
      <c r="I19" s="43">
        <v>1169.6500000000001</v>
      </c>
      <c r="J19" s="43">
        <v>1169.6500000000001</v>
      </c>
      <c r="K19" s="43">
        <v>1169.6500000000001</v>
      </c>
      <c r="L19" s="43">
        <v>1169.6500000000001</v>
      </c>
      <c r="M19" s="43">
        <v>1169.6500000000001</v>
      </c>
      <c r="N19" s="43">
        <v>1169.6500000000001</v>
      </c>
      <c r="O19" s="42">
        <v>0.5</v>
      </c>
      <c r="P19" s="42">
        <v>0.5</v>
      </c>
      <c r="Q19" s="370" t="s">
        <v>209</v>
      </c>
      <c r="R19" s="370"/>
      <c r="S19" s="370"/>
    </row>
    <row r="20" spans="1:19" ht="26.5" x14ac:dyDescent="0.35">
      <c r="A20" s="41" t="s">
        <v>206</v>
      </c>
      <c r="B20" s="40" t="s">
        <v>36</v>
      </c>
      <c r="C20" s="40" t="s">
        <v>798</v>
      </c>
      <c r="D20" s="46" t="s">
        <v>210</v>
      </c>
      <c r="E20" s="46" t="s">
        <v>208</v>
      </c>
      <c r="F20" s="46">
        <v>78</v>
      </c>
      <c r="G20" s="43">
        <v>1970.08</v>
      </c>
      <c r="H20" s="43">
        <v>1941.39</v>
      </c>
      <c r="I20" s="43">
        <v>1917.25</v>
      </c>
      <c r="J20" s="43">
        <v>1917.25</v>
      </c>
      <c r="K20" s="43">
        <v>1917.25</v>
      </c>
      <c r="L20" s="43">
        <v>1917.25</v>
      </c>
      <c r="M20" s="43">
        <v>1917.25</v>
      </c>
      <c r="N20" s="43">
        <v>1917.25</v>
      </c>
      <c r="O20" s="42">
        <v>0.5</v>
      </c>
      <c r="P20" s="42">
        <v>0.5</v>
      </c>
      <c r="Q20" s="370" t="s">
        <v>209</v>
      </c>
      <c r="R20" s="370"/>
      <c r="S20" s="370"/>
    </row>
    <row r="21" spans="1:19" ht="43.25" customHeight="1" x14ac:dyDescent="0.35">
      <c r="A21" s="376" t="s">
        <v>27</v>
      </c>
      <c r="B21" s="40" t="s">
        <v>36</v>
      </c>
      <c r="C21" s="40" t="s">
        <v>797</v>
      </c>
      <c r="D21" s="374"/>
      <c r="E21" s="374"/>
      <c r="F21" s="374"/>
      <c r="G21" s="43"/>
      <c r="H21" s="43"/>
      <c r="I21" s="43"/>
      <c r="J21" s="382"/>
      <c r="K21" s="382"/>
      <c r="L21" s="382"/>
      <c r="M21" s="370"/>
      <c r="N21" s="370"/>
      <c r="O21" s="370"/>
      <c r="P21" s="370"/>
      <c r="Q21" s="370"/>
      <c r="R21" s="370"/>
      <c r="S21" s="370"/>
    </row>
    <row r="22" spans="1:19" ht="41.5" x14ac:dyDescent="0.35">
      <c r="A22" s="376" t="s">
        <v>222</v>
      </c>
      <c r="B22" s="40" t="s">
        <v>36</v>
      </c>
      <c r="C22" s="40" t="s">
        <v>796</v>
      </c>
      <c r="D22" s="374" t="s">
        <v>38</v>
      </c>
      <c r="E22" s="374"/>
      <c r="F22" s="374"/>
      <c r="G22" s="43"/>
      <c r="H22" s="43"/>
      <c r="I22" s="43"/>
      <c r="J22" s="382"/>
      <c r="K22" s="382"/>
      <c r="L22" s="382"/>
      <c r="M22" s="370"/>
      <c r="N22" s="370"/>
      <c r="O22" s="370"/>
      <c r="P22" s="370"/>
      <c r="Q22" s="370"/>
      <c r="R22" s="370"/>
      <c r="S22" s="370"/>
    </row>
    <row r="23" spans="1:19" ht="133.75" customHeight="1" x14ac:dyDescent="0.35">
      <c r="A23" s="375" t="s">
        <v>167</v>
      </c>
      <c r="B23" s="40" t="s">
        <v>36</v>
      </c>
      <c r="C23" s="40" t="s">
        <v>213</v>
      </c>
      <c r="D23" s="374" t="s">
        <v>214</v>
      </c>
      <c r="E23" s="374" t="s">
        <v>22</v>
      </c>
      <c r="F23" s="374" t="s">
        <v>22</v>
      </c>
      <c r="G23" s="43" t="s">
        <v>215</v>
      </c>
      <c r="H23" s="43" t="s">
        <v>215</v>
      </c>
      <c r="I23" s="43" t="s">
        <v>215</v>
      </c>
      <c r="J23" s="43" t="s">
        <v>216</v>
      </c>
      <c r="K23" s="42"/>
      <c r="L23" s="370"/>
      <c r="M23" s="370"/>
      <c r="N23" s="370"/>
      <c r="O23" s="370"/>
      <c r="P23" s="370"/>
      <c r="Q23" s="370"/>
      <c r="R23" s="370"/>
      <c r="S23" s="370"/>
    </row>
    <row r="24" spans="1:19" ht="26" x14ac:dyDescent="0.35">
      <c r="A24" s="380" t="s">
        <v>166</v>
      </c>
      <c r="B24" s="40" t="s">
        <v>36</v>
      </c>
      <c r="C24" s="40" t="s">
        <v>795</v>
      </c>
      <c r="D24" s="374" t="s">
        <v>217</v>
      </c>
      <c r="E24" s="374" t="s">
        <v>21</v>
      </c>
      <c r="F24" s="374">
        <v>32</v>
      </c>
      <c r="G24" s="43">
        <v>76.61</v>
      </c>
      <c r="H24" s="43">
        <v>70.599999999999994</v>
      </c>
      <c r="I24" s="43">
        <v>68.03</v>
      </c>
      <c r="J24" s="43">
        <v>68.03</v>
      </c>
      <c r="K24" s="43">
        <v>68.03</v>
      </c>
      <c r="L24" s="43">
        <v>68.03</v>
      </c>
      <c r="M24" s="43">
        <v>68.03</v>
      </c>
      <c r="N24" s="43">
        <v>68.03</v>
      </c>
      <c r="O24" s="42">
        <v>0.25</v>
      </c>
      <c r="P24" s="42">
        <v>0.35</v>
      </c>
      <c r="Q24" s="370">
        <v>3</v>
      </c>
      <c r="R24" s="370"/>
      <c r="S24" s="370"/>
    </row>
    <row r="25" spans="1:19" ht="26" x14ac:dyDescent="0.35">
      <c r="A25" s="380" t="s">
        <v>166</v>
      </c>
      <c r="B25" s="40" t="s">
        <v>36</v>
      </c>
      <c r="C25" s="38" t="s">
        <v>794</v>
      </c>
      <c r="D25" s="379" t="s">
        <v>218</v>
      </c>
      <c r="E25" s="379" t="s">
        <v>21</v>
      </c>
      <c r="F25" s="379" t="s">
        <v>22</v>
      </c>
      <c r="G25" s="44">
        <v>37.31</v>
      </c>
      <c r="H25" s="44">
        <v>32.81</v>
      </c>
      <c r="I25" s="44">
        <v>32.67</v>
      </c>
      <c r="J25" s="44">
        <v>32.67</v>
      </c>
      <c r="K25" s="44">
        <v>32.67</v>
      </c>
      <c r="L25" s="44">
        <v>32.67</v>
      </c>
      <c r="M25" s="44">
        <v>32.67</v>
      </c>
      <c r="N25" s="44">
        <v>32.67</v>
      </c>
      <c r="O25" s="45">
        <v>0.25</v>
      </c>
      <c r="P25" s="45">
        <v>0.35</v>
      </c>
      <c r="Q25" s="377">
        <v>3</v>
      </c>
      <c r="R25" s="377"/>
      <c r="S25" s="377"/>
    </row>
    <row r="26" spans="1:19" ht="26" x14ac:dyDescent="0.35">
      <c r="A26" s="380" t="s">
        <v>166</v>
      </c>
      <c r="B26" s="40" t="s">
        <v>36</v>
      </c>
      <c r="C26" s="38" t="s">
        <v>793</v>
      </c>
      <c r="D26" s="379" t="s">
        <v>792</v>
      </c>
      <c r="E26" s="379" t="s">
        <v>21</v>
      </c>
      <c r="F26" s="379" t="s">
        <v>22</v>
      </c>
      <c r="G26" s="44">
        <v>47.31</v>
      </c>
      <c r="H26" s="44">
        <v>42.81</v>
      </c>
      <c r="I26" s="44">
        <v>42.67</v>
      </c>
      <c r="J26" s="44">
        <v>42.67</v>
      </c>
      <c r="K26" s="44">
        <v>42.67</v>
      </c>
      <c r="L26" s="44">
        <v>42.67</v>
      </c>
      <c r="M26" s="44">
        <v>42.67</v>
      </c>
      <c r="N26" s="44">
        <v>42.67</v>
      </c>
      <c r="O26" s="45">
        <v>0.25</v>
      </c>
      <c r="P26" s="45">
        <v>0.35</v>
      </c>
      <c r="Q26" s="377">
        <v>3</v>
      </c>
      <c r="R26" s="377"/>
      <c r="S26" s="377"/>
    </row>
    <row r="27" spans="1:19" ht="26" x14ac:dyDescent="0.35">
      <c r="A27" s="380" t="s">
        <v>166</v>
      </c>
      <c r="B27" s="40" t="s">
        <v>36</v>
      </c>
      <c r="C27" s="38" t="s">
        <v>791</v>
      </c>
      <c r="D27" s="379" t="s">
        <v>220</v>
      </c>
      <c r="E27" s="379" t="s">
        <v>219</v>
      </c>
      <c r="F27" s="379">
        <v>30</v>
      </c>
      <c r="G27" s="44">
        <v>477.64</v>
      </c>
      <c r="H27" s="44">
        <v>415.37</v>
      </c>
      <c r="I27" s="44">
        <v>409</v>
      </c>
      <c r="J27" s="44">
        <v>409</v>
      </c>
      <c r="K27" s="44">
        <v>409</v>
      </c>
      <c r="L27" s="44">
        <v>409</v>
      </c>
      <c r="M27" s="44">
        <v>409</v>
      </c>
      <c r="N27" s="44">
        <v>409</v>
      </c>
      <c r="O27" s="45">
        <v>0.3</v>
      </c>
      <c r="P27" s="45">
        <v>1</v>
      </c>
      <c r="Q27" s="377" t="s">
        <v>209</v>
      </c>
      <c r="R27" s="377"/>
      <c r="S27" s="377"/>
    </row>
    <row r="28" spans="1:19" ht="26" x14ac:dyDescent="0.35">
      <c r="A28" s="380" t="s">
        <v>166</v>
      </c>
      <c r="B28" s="40" t="s">
        <v>36</v>
      </c>
      <c r="C28" s="38" t="s">
        <v>790</v>
      </c>
      <c r="D28" s="379" t="s">
        <v>221</v>
      </c>
      <c r="E28" s="379" t="s">
        <v>219</v>
      </c>
      <c r="F28" s="379">
        <v>45</v>
      </c>
      <c r="G28" s="44">
        <v>572.58000000000004</v>
      </c>
      <c r="H28" s="44">
        <v>513.91999999999996</v>
      </c>
      <c r="I28" s="44">
        <v>509.58</v>
      </c>
      <c r="J28" s="44">
        <v>509.58</v>
      </c>
      <c r="K28" s="44">
        <v>509.58</v>
      </c>
      <c r="L28" s="44">
        <v>509.58</v>
      </c>
      <c r="M28" s="44">
        <v>509.58</v>
      </c>
      <c r="N28" s="44">
        <v>509.58</v>
      </c>
      <c r="O28" s="45">
        <v>0.3</v>
      </c>
      <c r="P28" s="45">
        <v>1</v>
      </c>
      <c r="Q28" s="377" t="s">
        <v>209</v>
      </c>
      <c r="R28" s="377"/>
      <c r="S28" s="377"/>
    </row>
    <row r="29" spans="1:19" ht="26" x14ac:dyDescent="0.35">
      <c r="A29" s="380" t="s">
        <v>166</v>
      </c>
      <c r="B29" s="40" t="s">
        <v>36</v>
      </c>
      <c r="C29" s="38" t="s">
        <v>789</v>
      </c>
      <c r="D29" s="379" t="s">
        <v>220</v>
      </c>
      <c r="E29" s="379" t="s">
        <v>219</v>
      </c>
      <c r="F29" s="379">
        <v>56</v>
      </c>
      <c r="G29" s="44">
        <v>622.02</v>
      </c>
      <c r="H29" s="44">
        <v>563.36</v>
      </c>
      <c r="I29" s="44">
        <v>559.02</v>
      </c>
      <c r="J29" s="44">
        <v>559.02</v>
      </c>
      <c r="K29" s="44">
        <v>559.02</v>
      </c>
      <c r="L29" s="44">
        <v>559.02</v>
      </c>
      <c r="M29" s="44">
        <v>559.02</v>
      </c>
      <c r="N29" s="44">
        <v>559.02</v>
      </c>
      <c r="O29" s="45">
        <v>0.3</v>
      </c>
      <c r="P29" s="45">
        <v>1</v>
      </c>
      <c r="Q29" s="377" t="s">
        <v>209</v>
      </c>
      <c r="R29" s="377"/>
      <c r="S29" s="377"/>
    </row>
    <row r="30" spans="1:19" ht="26" x14ac:dyDescent="0.35">
      <c r="A30" s="380" t="s">
        <v>166</v>
      </c>
      <c r="B30" s="40" t="s">
        <v>36</v>
      </c>
      <c r="C30" s="38" t="s">
        <v>788</v>
      </c>
      <c r="D30" s="379" t="s">
        <v>221</v>
      </c>
      <c r="E30" s="379" t="s">
        <v>219</v>
      </c>
      <c r="F30" s="379">
        <v>84</v>
      </c>
      <c r="G30" s="44">
        <v>737.38</v>
      </c>
      <c r="H30" s="44">
        <v>687.6</v>
      </c>
      <c r="I30" s="44">
        <v>684.6</v>
      </c>
      <c r="J30" s="44">
        <v>684.6</v>
      </c>
      <c r="K30" s="44">
        <v>684.6</v>
      </c>
      <c r="L30" s="44">
        <v>684.6</v>
      </c>
      <c r="M30" s="44">
        <v>684.6</v>
      </c>
      <c r="N30" s="44">
        <v>684.6</v>
      </c>
      <c r="O30" s="45">
        <v>0.3</v>
      </c>
      <c r="P30" s="45">
        <v>1</v>
      </c>
      <c r="Q30" s="377" t="s">
        <v>209</v>
      </c>
      <c r="R30" s="377"/>
      <c r="S30" s="377"/>
    </row>
    <row r="31" spans="1:19" ht="26" x14ac:dyDescent="0.35">
      <c r="A31" s="380" t="s">
        <v>166</v>
      </c>
      <c r="B31" s="40" t="s">
        <v>36</v>
      </c>
      <c r="C31" s="38" t="s">
        <v>787</v>
      </c>
      <c r="D31" s="379" t="s">
        <v>786</v>
      </c>
      <c r="E31" s="379" t="s">
        <v>21</v>
      </c>
      <c r="F31" s="379">
        <v>2.25</v>
      </c>
      <c r="G31" s="44">
        <v>14.1</v>
      </c>
      <c r="H31" s="44">
        <v>11.9</v>
      </c>
      <c r="I31" s="44">
        <v>11.76</v>
      </c>
      <c r="J31" s="381">
        <v>10.71</v>
      </c>
      <c r="K31" s="381">
        <v>10.71</v>
      </c>
      <c r="L31" s="381">
        <v>10.71</v>
      </c>
      <c r="M31" s="381">
        <v>10.71</v>
      </c>
      <c r="N31" s="381">
        <v>10.71</v>
      </c>
      <c r="O31" s="45">
        <v>0.25</v>
      </c>
      <c r="P31" s="45">
        <v>0.35</v>
      </c>
      <c r="Q31" s="377">
        <v>3</v>
      </c>
      <c r="R31" s="377"/>
      <c r="S31" s="377"/>
    </row>
    <row r="32" spans="1:19" ht="26" x14ac:dyDescent="0.35">
      <c r="A32" s="380" t="s">
        <v>166</v>
      </c>
      <c r="B32" s="40" t="s">
        <v>36</v>
      </c>
      <c r="C32" s="38" t="s">
        <v>785</v>
      </c>
      <c r="D32" s="379" t="s">
        <v>784</v>
      </c>
      <c r="E32" s="379" t="s">
        <v>21</v>
      </c>
      <c r="F32" s="379">
        <v>27</v>
      </c>
      <c r="G32" s="44">
        <v>523.96</v>
      </c>
      <c r="H32" s="44">
        <v>461.68</v>
      </c>
      <c r="I32" s="44">
        <v>458.07</v>
      </c>
      <c r="J32" s="44">
        <v>458.07</v>
      </c>
      <c r="K32" s="44">
        <v>458.07</v>
      </c>
      <c r="L32" s="44">
        <v>458.07</v>
      </c>
      <c r="M32" s="44">
        <v>458.07</v>
      </c>
      <c r="N32" s="44">
        <v>458.07</v>
      </c>
      <c r="O32" s="45">
        <v>0.25</v>
      </c>
      <c r="P32" s="45">
        <v>0.35</v>
      </c>
      <c r="Q32" s="377">
        <v>28</v>
      </c>
      <c r="R32" s="377"/>
      <c r="S32" s="377"/>
    </row>
    <row r="33" spans="1:19" ht="38.5" x14ac:dyDescent="0.35">
      <c r="A33" s="380" t="s">
        <v>166</v>
      </c>
      <c r="B33" s="40" t="s">
        <v>36</v>
      </c>
      <c r="C33" s="38" t="s">
        <v>783</v>
      </c>
      <c r="D33" s="379" t="s">
        <v>782</v>
      </c>
      <c r="E33" s="379" t="s">
        <v>735</v>
      </c>
      <c r="F33" s="379">
        <v>32</v>
      </c>
      <c r="G33" s="44">
        <v>819.78</v>
      </c>
      <c r="H33" s="44">
        <v>791.09</v>
      </c>
      <c r="I33" s="44">
        <v>768.95</v>
      </c>
      <c r="J33" s="44">
        <v>768.95</v>
      </c>
      <c r="K33" s="44">
        <v>768.95</v>
      </c>
      <c r="L33" s="44">
        <v>768.95</v>
      </c>
      <c r="M33" s="44">
        <v>768.95</v>
      </c>
      <c r="N33" s="44">
        <v>768.95</v>
      </c>
      <c r="O33" s="378">
        <v>0.98</v>
      </c>
      <c r="P33" s="378">
        <v>1</v>
      </c>
      <c r="Q33" s="377">
        <v>28</v>
      </c>
      <c r="R33" s="377"/>
      <c r="S33" s="377"/>
    </row>
    <row r="34" spans="1:19" ht="38.5" x14ac:dyDescent="0.35">
      <c r="A34" s="380" t="s">
        <v>166</v>
      </c>
      <c r="B34" s="40" t="s">
        <v>36</v>
      </c>
      <c r="C34" s="38" t="s">
        <v>781</v>
      </c>
      <c r="D34" s="379" t="s">
        <v>780</v>
      </c>
      <c r="E34" s="379" t="s">
        <v>735</v>
      </c>
      <c r="F34" s="379">
        <v>64</v>
      </c>
      <c r="G34" s="44">
        <v>1068.0899999999999</v>
      </c>
      <c r="H34" s="44">
        <v>1056.0899999999999</v>
      </c>
      <c r="I34" s="44">
        <v>1043.99</v>
      </c>
      <c r="J34" s="44">
        <v>1043.99</v>
      </c>
      <c r="K34" s="44">
        <v>1043.99</v>
      </c>
      <c r="L34" s="44">
        <v>1043.99</v>
      </c>
      <c r="M34" s="44">
        <v>1043.99</v>
      </c>
      <c r="N34" s="44">
        <v>1043.99</v>
      </c>
      <c r="O34" s="378">
        <v>0.98</v>
      </c>
      <c r="P34" s="378">
        <v>1</v>
      </c>
      <c r="Q34" s="377">
        <v>28</v>
      </c>
      <c r="R34" s="377"/>
      <c r="S34" s="377"/>
    </row>
    <row r="35" spans="1:19" ht="26" x14ac:dyDescent="0.35">
      <c r="A35" s="380" t="s">
        <v>166</v>
      </c>
      <c r="B35" s="40" t="s">
        <v>36</v>
      </c>
      <c r="C35" s="38" t="s">
        <v>779</v>
      </c>
      <c r="D35" s="379" t="s">
        <v>778</v>
      </c>
      <c r="E35" s="379" t="s">
        <v>219</v>
      </c>
      <c r="F35" s="379" t="s">
        <v>777</v>
      </c>
      <c r="G35" s="44">
        <v>914.88</v>
      </c>
      <c r="H35" s="44">
        <v>878.18</v>
      </c>
      <c r="I35" s="44">
        <v>868.18</v>
      </c>
      <c r="J35" s="44">
        <v>868.18</v>
      </c>
      <c r="K35" s="44">
        <v>868.18</v>
      </c>
      <c r="L35" s="44">
        <v>868.18</v>
      </c>
      <c r="M35" s="44">
        <v>868.18</v>
      </c>
      <c r="N35" s="44">
        <v>868.18</v>
      </c>
      <c r="O35" s="378">
        <v>0.5</v>
      </c>
      <c r="P35" s="378">
        <v>1</v>
      </c>
      <c r="Q35" s="377">
        <v>28</v>
      </c>
      <c r="R35" s="377"/>
      <c r="S35" s="377"/>
    </row>
    <row r="36" spans="1:19" ht="26" x14ac:dyDescent="0.35">
      <c r="A36" s="380" t="s">
        <v>166</v>
      </c>
      <c r="B36" s="40" t="s">
        <v>36</v>
      </c>
      <c r="C36" s="38" t="s">
        <v>776</v>
      </c>
      <c r="D36" s="379" t="s">
        <v>775</v>
      </c>
      <c r="E36" s="379" t="s">
        <v>21</v>
      </c>
      <c r="F36" s="379">
        <v>7</v>
      </c>
      <c r="G36" s="44">
        <v>20.52</v>
      </c>
      <c r="H36" s="44">
        <v>19.7</v>
      </c>
      <c r="I36" s="44">
        <v>18.309999999999999</v>
      </c>
      <c r="J36" s="381">
        <v>16.760000000000002</v>
      </c>
      <c r="K36" s="381">
        <v>16.760000000000002</v>
      </c>
      <c r="L36" s="381">
        <v>16.760000000000002</v>
      </c>
      <c r="M36" s="381">
        <v>16.760000000000002</v>
      </c>
      <c r="N36" s="381">
        <v>16.760000000000002</v>
      </c>
      <c r="O36" s="42">
        <v>0.25</v>
      </c>
      <c r="P36" s="42">
        <v>0.35</v>
      </c>
      <c r="Q36" s="370">
        <v>3</v>
      </c>
      <c r="R36" s="377"/>
      <c r="S36" s="377"/>
    </row>
    <row r="37" spans="1:19" ht="26" x14ac:dyDescent="0.35">
      <c r="A37" s="380" t="s">
        <v>166</v>
      </c>
      <c r="B37" s="40" t="s">
        <v>36</v>
      </c>
      <c r="C37" s="38" t="s">
        <v>774</v>
      </c>
      <c r="D37" s="379" t="s">
        <v>773</v>
      </c>
      <c r="E37" s="379" t="s">
        <v>21</v>
      </c>
      <c r="F37" s="379">
        <v>10</v>
      </c>
      <c r="G37" s="44">
        <v>24.91</v>
      </c>
      <c r="H37" s="44">
        <v>24.09</v>
      </c>
      <c r="I37" s="44">
        <v>22.7</v>
      </c>
      <c r="J37" s="381">
        <v>21.15</v>
      </c>
      <c r="K37" s="381">
        <v>21.15</v>
      </c>
      <c r="L37" s="381">
        <v>21.15</v>
      </c>
      <c r="M37" s="381">
        <v>21.15</v>
      </c>
      <c r="N37" s="381">
        <v>21.15</v>
      </c>
      <c r="O37" s="42">
        <v>0.25</v>
      </c>
      <c r="P37" s="42">
        <v>0.35</v>
      </c>
      <c r="Q37" s="370">
        <v>3</v>
      </c>
      <c r="R37" s="377"/>
      <c r="S37" s="377"/>
    </row>
    <row r="38" spans="1:19" ht="26" x14ac:dyDescent="0.35">
      <c r="A38" s="380" t="s">
        <v>166</v>
      </c>
      <c r="B38" s="40" t="s">
        <v>36</v>
      </c>
      <c r="C38" s="38" t="s">
        <v>772</v>
      </c>
      <c r="D38" s="379" t="s">
        <v>771</v>
      </c>
      <c r="E38" s="379" t="s">
        <v>762</v>
      </c>
      <c r="F38" s="379">
        <v>50</v>
      </c>
      <c r="G38" s="44">
        <v>327.93</v>
      </c>
      <c r="H38" s="44">
        <v>305.54000000000002</v>
      </c>
      <c r="I38" s="44">
        <v>302.08999999999997</v>
      </c>
      <c r="J38" s="44">
        <v>302.08999999999997</v>
      </c>
      <c r="K38" s="44">
        <v>302.08999999999997</v>
      </c>
      <c r="L38" s="44">
        <v>302.08999999999997</v>
      </c>
      <c r="M38" s="44">
        <v>302.08999999999997</v>
      </c>
      <c r="N38" s="44">
        <v>302.08999999999997</v>
      </c>
      <c r="O38" s="42">
        <v>0.25</v>
      </c>
      <c r="P38" s="42">
        <v>0.35</v>
      </c>
      <c r="Q38" s="370">
        <v>3</v>
      </c>
      <c r="R38" s="377"/>
      <c r="S38" s="377"/>
    </row>
    <row r="39" spans="1:19" ht="26" x14ac:dyDescent="0.35">
      <c r="A39" s="380" t="s">
        <v>166</v>
      </c>
      <c r="B39" s="40" t="s">
        <v>36</v>
      </c>
      <c r="C39" s="38" t="s">
        <v>770</v>
      </c>
      <c r="D39" s="379" t="s">
        <v>769</v>
      </c>
      <c r="E39" s="379" t="s">
        <v>762</v>
      </c>
      <c r="F39" s="379">
        <v>50</v>
      </c>
      <c r="G39" s="44">
        <v>355.37</v>
      </c>
      <c r="H39" s="44">
        <v>332.98</v>
      </c>
      <c r="I39" s="44">
        <v>329.53</v>
      </c>
      <c r="J39" s="44">
        <v>329.53</v>
      </c>
      <c r="K39" s="44">
        <v>329.53</v>
      </c>
      <c r="L39" s="44">
        <v>329.53</v>
      </c>
      <c r="M39" s="44">
        <v>329.53</v>
      </c>
      <c r="N39" s="44">
        <v>329.53</v>
      </c>
      <c r="O39" s="42">
        <v>0.25</v>
      </c>
      <c r="P39" s="42">
        <v>0.35</v>
      </c>
      <c r="Q39" s="370">
        <v>3</v>
      </c>
      <c r="R39" s="377"/>
      <c r="S39" s="377"/>
    </row>
    <row r="40" spans="1:19" ht="26" x14ac:dyDescent="0.35">
      <c r="A40" s="380" t="s">
        <v>166</v>
      </c>
      <c r="B40" s="40" t="s">
        <v>36</v>
      </c>
      <c r="C40" s="38" t="s">
        <v>768</v>
      </c>
      <c r="D40" s="379" t="s">
        <v>767</v>
      </c>
      <c r="E40" s="379" t="s">
        <v>762</v>
      </c>
      <c r="F40" s="379">
        <v>23</v>
      </c>
      <c r="G40" s="44">
        <v>274.74</v>
      </c>
      <c r="H40" s="44">
        <v>253.41</v>
      </c>
      <c r="I40" s="44">
        <v>251.66</v>
      </c>
      <c r="J40" s="44">
        <v>251.66</v>
      </c>
      <c r="K40" s="44">
        <v>251.66</v>
      </c>
      <c r="L40" s="44">
        <v>251.66</v>
      </c>
      <c r="M40" s="44">
        <v>251.66</v>
      </c>
      <c r="N40" s="44">
        <v>251.66</v>
      </c>
      <c r="O40" s="42">
        <v>0.25</v>
      </c>
      <c r="P40" s="42">
        <v>0.35</v>
      </c>
      <c r="Q40" s="370">
        <v>3</v>
      </c>
      <c r="R40" s="377"/>
      <c r="S40" s="377"/>
    </row>
    <row r="41" spans="1:19" ht="26" x14ac:dyDescent="0.35">
      <c r="A41" s="380" t="s">
        <v>166</v>
      </c>
      <c r="B41" s="40" t="s">
        <v>36</v>
      </c>
      <c r="C41" s="38" t="s">
        <v>766</v>
      </c>
      <c r="D41" s="379" t="s">
        <v>765</v>
      </c>
      <c r="E41" s="379" t="s">
        <v>762</v>
      </c>
      <c r="F41" s="379">
        <v>23</v>
      </c>
      <c r="G41" s="44">
        <v>292.87</v>
      </c>
      <c r="H41" s="44">
        <v>271.54000000000002</v>
      </c>
      <c r="I41" s="44">
        <v>269.79000000000002</v>
      </c>
      <c r="J41" s="44">
        <v>269.79000000000002</v>
      </c>
      <c r="K41" s="44">
        <v>269.79000000000002</v>
      </c>
      <c r="L41" s="44">
        <v>269.79000000000002</v>
      </c>
      <c r="M41" s="44">
        <v>269.79000000000002</v>
      </c>
      <c r="N41" s="44">
        <v>269.79000000000002</v>
      </c>
      <c r="O41" s="42">
        <v>0.25</v>
      </c>
      <c r="P41" s="42">
        <v>0.35</v>
      </c>
      <c r="Q41" s="370">
        <v>3</v>
      </c>
      <c r="R41" s="377"/>
      <c r="S41" s="377"/>
    </row>
    <row r="42" spans="1:19" ht="26" x14ac:dyDescent="0.35">
      <c r="A42" s="380" t="s">
        <v>166</v>
      </c>
      <c r="B42" s="40" t="s">
        <v>36</v>
      </c>
      <c r="C42" s="38" t="s">
        <v>764</v>
      </c>
      <c r="D42" s="379" t="s">
        <v>763</v>
      </c>
      <c r="E42" s="379" t="s">
        <v>762</v>
      </c>
      <c r="F42" s="379">
        <v>32</v>
      </c>
      <c r="G42" s="44">
        <v>325.38</v>
      </c>
      <c r="H42" s="44">
        <v>263.11</v>
      </c>
      <c r="I42" s="44">
        <v>259.58999999999997</v>
      </c>
      <c r="J42" s="44">
        <v>259.58999999999997</v>
      </c>
      <c r="K42" s="44">
        <v>259.58999999999997</v>
      </c>
      <c r="L42" s="44">
        <v>259.58999999999997</v>
      </c>
      <c r="M42" s="44">
        <v>259.58999999999997</v>
      </c>
      <c r="N42" s="44">
        <v>259.58999999999997</v>
      </c>
      <c r="O42" s="42">
        <v>0.25</v>
      </c>
      <c r="P42" s="42">
        <v>0.35</v>
      </c>
      <c r="Q42" s="370">
        <v>3</v>
      </c>
      <c r="R42" s="377"/>
      <c r="S42" s="377"/>
    </row>
    <row r="43" spans="1:19" ht="38.5" x14ac:dyDescent="0.35">
      <c r="A43" s="380" t="s">
        <v>166</v>
      </c>
      <c r="B43" s="40" t="s">
        <v>36</v>
      </c>
      <c r="C43" s="38" t="s">
        <v>761</v>
      </c>
      <c r="D43" s="379" t="s">
        <v>760</v>
      </c>
      <c r="E43" s="379" t="s">
        <v>735</v>
      </c>
      <c r="F43" s="379">
        <v>24</v>
      </c>
      <c r="G43" s="44">
        <v>269.25</v>
      </c>
      <c r="H43" s="44">
        <v>245.64</v>
      </c>
      <c r="I43" s="44">
        <v>242.51</v>
      </c>
      <c r="J43" s="44">
        <v>242.51</v>
      </c>
      <c r="K43" s="44">
        <v>242.51</v>
      </c>
      <c r="L43" s="44">
        <v>242.51</v>
      </c>
      <c r="M43" s="44">
        <v>242.51</v>
      </c>
      <c r="N43" s="44">
        <v>242.51</v>
      </c>
      <c r="O43" s="378">
        <v>1</v>
      </c>
      <c r="P43" s="378">
        <v>1</v>
      </c>
      <c r="Q43" s="377">
        <v>3</v>
      </c>
      <c r="R43" s="377"/>
      <c r="S43" s="377"/>
    </row>
    <row r="44" spans="1:19" ht="38.5" x14ac:dyDescent="0.35">
      <c r="A44" s="380" t="s">
        <v>166</v>
      </c>
      <c r="B44" s="40" t="s">
        <v>36</v>
      </c>
      <c r="C44" s="38" t="s">
        <v>759</v>
      </c>
      <c r="D44" s="379" t="s">
        <v>758</v>
      </c>
      <c r="E44" s="379" t="s">
        <v>735</v>
      </c>
      <c r="F44" s="379">
        <v>32</v>
      </c>
      <c r="G44" s="44">
        <v>332.37</v>
      </c>
      <c r="H44" s="44">
        <v>303.32</v>
      </c>
      <c r="I44" s="44">
        <v>300.19</v>
      </c>
      <c r="J44" s="44">
        <v>300.19</v>
      </c>
      <c r="K44" s="44">
        <v>300.19</v>
      </c>
      <c r="L44" s="44">
        <v>300.19</v>
      </c>
      <c r="M44" s="44">
        <v>300.19</v>
      </c>
      <c r="N44" s="44">
        <v>300.19</v>
      </c>
      <c r="O44" s="378">
        <v>1</v>
      </c>
      <c r="P44" s="378">
        <v>1</v>
      </c>
      <c r="Q44" s="377">
        <v>3</v>
      </c>
      <c r="R44" s="377"/>
      <c r="S44" s="377"/>
    </row>
    <row r="45" spans="1:19" ht="38.5" x14ac:dyDescent="0.35">
      <c r="A45" s="380" t="s">
        <v>166</v>
      </c>
      <c r="B45" s="40" t="s">
        <v>36</v>
      </c>
      <c r="C45" s="38" t="s">
        <v>757</v>
      </c>
      <c r="D45" s="379" t="s">
        <v>756</v>
      </c>
      <c r="E45" s="379" t="s">
        <v>735</v>
      </c>
      <c r="F45" s="379">
        <v>10</v>
      </c>
      <c r="G45" s="44">
        <v>241</v>
      </c>
      <c r="H45" s="44">
        <v>214.68</v>
      </c>
      <c r="I45" s="44">
        <v>213.54</v>
      </c>
      <c r="J45" s="44">
        <v>213.54</v>
      </c>
      <c r="K45" s="44">
        <v>213.54</v>
      </c>
      <c r="L45" s="44">
        <v>213.54</v>
      </c>
      <c r="M45" s="44">
        <v>213.54</v>
      </c>
      <c r="N45" s="44">
        <v>213.54</v>
      </c>
      <c r="O45" s="378">
        <v>1</v>
      </c>
      <c r="P45" s="378">
        <v>1</v>
      </c>
      <c r="Q45" s="377">
        <v>3</v>
      </c>
      <c r="R45" s="377"/>
      <c r="S45" s="377"/>
    </row>
    <row r="46" spans="1:19" ht="38.5" x14ac:dyDescent="0.35">
      <c r="A46" s="380" t="s">
        <v>166</v>
      </c>
      <c r="B46" s="40" t="s">
        <v>36</v>
      </c>
      <c r="C46" s="38" t="s">
        <v>755</v>
      </c>
      <c r="D46" s="379" t="s">
        <v>754</v>
      </c>
      <c r="E46" s="379" t="s">
        <v>735</v>
      </c>
      <c r="F46" s="379">
        <v>22</v>
      </c>
      <c r="G46" s="44">
        <v>286.06</v>
      </c>
      <c r="H46" s="44">
        <v>262.45</v>
      </c>
      <c r="I46" s="44">
        <v>259.32</v>
      </c>
      <c r="J46" s="44">
        <v>259.32</v>
      </c>
      <c r="K46" s="44">
        <v>259.32</v>
      </c>
      <c r="L46" s="44">
        <v>259.32</v>
      </c>
      <c r="M46" s="44">
        <v>259.32</v>
      </c>
      <c r="N46" s="44">
        <v>259.32</v>
      </c>
      <c r="O46" s="378">
        <v>1</v>
      </c>
      <c r="P46" s="378">
        <v>1</v>
      </c>
      <c r="Q46" s="377">
        <v>3</v>
      </c>
      <c r="R46" s="377"/>
      <c r="S46" s="377"/>
    </row>
    <row r="47" spans="1:19" ht="38.5" x14ac:dyDescent="0.35">
      <c r="A47" s="380" t="s">
        <v>166</v>
      </c>
      <c r="B47" s="40" t="s">
        <v>36</v>
      </c>
      <c r="C47" s="38" t="s">
        <v>753</v>
      </c>
      <c r="D47" s="379" t="s">
        <v>752</v>
      </c>
      <c r="E47" s="379" t="s">
        <v>735</v>
      </c>
      <c r="F47" s="379">
        <v>8</v>
      </c>
      <c r="G47" s="44">
        <v>252.92</v>
      </c>
      <c r="H47" s="44">
        <v>226.6</v>
      </c>
      <c r="I47" s="44">
        <v>225.46</v>
      </c>
      <c r="J47" s="44">
        <v>225.46</v>
      </c>
      <c r="K47" s="44">
        <v>225.46</v>
      </c>
      <c r="L47" s="44">
        <v>225.46</v>
      </c>
      <c r="M47" s="44">
        <v>225.46</v>
      </c>
      <c r="N47" s="44">
        <v>225.46</v>
      </c>
      <c r="O47" s="378">
        <v>1</v>
      </c>
      <c r="P47" s="378">
        <v>1</v>
      </c>
      <c r="Q47" s="377">
        <v>3</v>
      </c>
      <c r="R47" s="377"/>
      <c r="S47" s="377"/>
    </row>
    <row r="48" spans="1:19" ht="38.5" x14ac:dyDescent="0.35">
      <c r="A48" s="380" t="s">
        <v>166</v>
      </c>
      <c r="B48" s="40" t="s">
        <v>36</v>
      </c>
      <c r="C48" s="38" t="s">
        <v>751</v>
      </c>
      <c r="D48" s="379" t="s">
        <v>750</v>
      </c>
      <c r="E48" s="379" t="s">
        <v>735</v>
      </c>
      <c r="F48" s="379">
        <v>20</v>
      </c>
      <c r="G48" s="44">
        <v>276.27999999999997</v>
      </c>
      <c r="H48" s="44">
        <v>254.12</v>
      </c>
      <c r="I48" s="44">
        <v>250.99</v>
      </c>
      <c r="J48" s="44">
        <v>250.99</v>
      </c>
      <c r="K48" s="44">
        <v>250.99</v>
      </c>
      <c r="L48" s="44">
        <v>250.99</v>
      </c>
      <c r="M48" s="44">
        <v>250.99</v>
      </c>
      <c r="N48" s="44">
        <v>250.99</v>
      </c>
      <c r="O48" s="378">
        <v>1</v>
      </c>
      <c r="P48" s="378">
        <v>1</v>
      </c>
      <c r="Q48" s="377">
        <v>3</v>
      </c>
      <c r="R48" s="377"/>
      <c r="S48" s="377"/>
    </row>
    <row r="49" spans="1:19" ht="38.5" x14ac:dyDescent="0.35">
      <c r="A49" s="380" t="s">
        <v>166</v>
      </c>
      <c r="B49" s="40" t="s">
        <v>36</v>
      </c>
      <c r="C49" s="38" t="s">
        <v>749</v>
      </c>
      <c r="D49" s="379" t="s">
        <v>748</v>
      </c>
      <c r="E49" s="379" t="s">
        <v>735</v>
      </c>
      <c r="F49" s="379">
        <v>30</v>
      </c>
      <c r="G49" s="44">
        <v>734.08</v>
      </c>
      <c r="H49" s="44">
        <v>671.81</v>
      </c>
      <c r="I49" s="44">
        <v>669.81</v>
      </c>
      <c r="J49" s="44">
        <v>669.81</v>
      </c>
      <c r="K49" s="44">
        <v>669.81</v>
      </c>
      <c r="L49" s="44">
        <v>669.81</v>
      </c>
      <c r="M49" s="44">
        <v>669.81</v>
      </c>
      <c r="N49" s="44">
        <v>669.81</v>
      </c>
      <c r="O49" s="378">
        <v>1</v>
      </c>
      <c r="P49" s="378">
        <v>1</v>
      </c>
      <c r="Q49" s="377">
        <v>28</v>
      </c>
      <c r="R49" s="377"/>
      <c r="S49" s="377"/>
    </row>
    <row r="50" spans="1:19" ht="38.5" x14ac:dyDescent="0.35">
      <c r="A50" s="380" t="s">
        <v>166</v>
      </c>
      <c r="B50" s="40" t="s">
        <v>36</v>
      </c>
      <c r="C50" s="38" t="s">
        <v>747</v>
      </c>
      <c r="D50" s="379" t="s">
        <v>746</v>
      </c>
      <c r="E50" s="379" t="s">
        <v>735</v>
      </c>
      <c r="F50" s="379">
        <v>45</v>
      </c>
      <c r="G50" s="44">
        <v>857.68</v>
      </c>
      <c r="H50" s="44">
        <v>807.68</v>
      </c>
      <c r="I50" s="44">
        <v>803.68</v>
      </c>
      <c r="J50" s="44">
        <v>803.68</v>
      </c>
      <c r="K50" s="44">
        <v>803.68</v>
      </c>
      <c r="L50" s="44">
        <v>803.68</v>
      </c>
      <c r="M50" s="44">
        <v>803.68</v>
      </c>
      <c r="N50" s="44">
        <v>803.68</v>
      </c>
      <c r="O50" s="378">
        <v>1</v>
      </c>
      <c r="P50" s="378">
        <v>1</v>
      </c>
      <c r="Q50" s="377">
        <v>28</v>
      </c>
      <c r="R50" s="377"/>
      <c r="S50" s="377"/>
    </row>
    <row r="51" spans="1:19" ht="38.5" x14ac:dyDescent="0.35">
      <c r="A51" s="380" t="s">
        <v>166</v>
      </c>
      <c r="B51" s="40" t="s">
        <v>36</v>
      </c>
      <c r="C51" s="38" t="s">
        <v>745</v>
      </c>
      <c r="D51" s="379" t="s">
        <v>744</v>
      </c>
      <c r="E51" s="379" t="s">
        <v>735</v>
      </c>
      <c r="F51" s="379">
        <v>30</v>
      </c>
      <c r="G51" s="44">
        <v>877.4</v>
      </c>
      <c r="H51" s="44">
        <v>815.13</v>
      </c>
      <c r="I51" s="44">
        <v>813.13</v>
      </c>
      <c r="J51" s="44">
        <v>813.13</v>
      </c>
      <c r="K51" s="44">
        <v>813.13</v>
      </c>
      <c r="L51" s="44">
        <v>813.13</v>
      </c>
      <c r="M51" s="44">
        <v>813.13</v>
      </c>
      <c r="N51" s="44">
        <v>813.13</v>
      </c>
      <c r="O51" s="378">
        <v>1</v>
      </c>
      <c r="P51" s="378">
        <v>1</v>
      </c>
      <c r="Q51" s="377">
        <v>28</v>
      </c>
      <c r="R51" s="377"/>
      <c r="S51" s="377"/>
    </row>
    <row r="52" spans="1:19" ht="38.5" x14ac:dyDescent="0.35">
      <c r="A52" s="380" t="s">
        <v>166</v>
      </c>
      <c r="B52" s="40" t="s">
        <v>36</v>
      </c>
      <c r="C52" s="38" t="s">
        <v>743</v>
      </c>
      <c r="D52" s="379" t="s">
        <v>742</v>
      </c>
      <c r="E52" s="379" t="s">
        <v>735</v>
      </c>
      <c r="F52" s="379">
        <v>45</v>
      </c>
      <c r="G52" s="44">
        <v>1025.78</v>
      </c>
      <c r="H52" s="44">
        <v>975.78</v>
      </c>
      <c r="I52" s="44">
        <v>971.78</v>
      </c>
      <c r="J52" s="44">
        <v>971.78</v>
      </c>
      <c r="K52" s="44">
        <v>971.78</v>
      </c>
      <c r="L52" s="44">
        <v>971.78</v>
      </c>
      <c r="M52" s="44">
        <v>971.78</v>
      </c>
      <c r="N52" s="44">
        <v>971.78</v>
      </c>
      <c r="O52" s="378">
        <v>1</v>
      </c>
      <c r="P52" s="378">
        <v>1</v>
      </c>
      <c r="Q52" s="377">
        <v>28</v>
      </c>
      <c r="R52" s="377"/>
      <c r="S52" s="377"/>
    </row>
    <row r="53" spans="1:19" ht="38.5" x14ac:dyDescent="0.35">
      <c r="A53" s="380" t="s">
        <v>166</v>
      </c>
      <c r="B53" s="40" t="s">
        <v>36</v>
      </c>
      <c r="C53" s="38" t="s">
        <v>741</v>
      </c>
      <c r="D53" s="379" t="s">
        <v>740</v>
      </c>
      <c r="E53" s="379" t="s">
        <v>735</v>
      </c>
      <c r="F53" s="379">
        <v>24</v>
      </c>
      <c r="G53" s="44">
        <v>758.2</v>
      </c>
      <c r="H53" s="44">
        <v>695.93</v>
      </c>
      <c r="I53" s="44">
        <v>692.41</v>
      </c>
      <c r="J53" s="44">
        <v>692.41</v>
      </c>
      <c r="K53" s="44">
        <v>692.41</v>
      </c>
      <c r="L53" s="44">
        <v>692.41</v>
      </c>
      <c r="M53" s="44">
        <v>692.41</v>
      </c>
      <c r="N53" s="44">
        <v>692.41</v>
      </c>
      <c r="O53" s="378">
        <v>1</v>
      </c>
      <c r="P53" s="378">
        <v>1</v>
      </c>
      <c r="Q53" s="377">
        <v>28</v>
      </c>
      <c r="R53" s="377"/>
      <c r="S53" s="377"/>
    </row>
    <row r="54" spans="1:19" ht="26" x14ac:dyDescent="0.35">
      <c r="A54" s="380" t="s">
        <v>166</v>
      </c>
      <c r="B54" s="40" t="s">
        <v>36</v>
      </c>
      <c r="C54" s="38" t="s">
        <v>739</v>
      </c>
      <c r="D54" s="379" t="s">
        <v>738</v>
      </c>
      <c r="E54" s="379" t="s">
        <v>208</v>
      </c>
      <c r="F54" s="379">
        <v>44</v>
      </c>
      <c r="G54" s="44">
        <v>558.20000000000005</v>
      </c>
      <c r="H54" s="44">
        <v>495.93</v>
      </c>
      <c r="I54" s="44">
        <v>492.41</v>
      </c>
      <c r="J54" s="44">
        <v>492.41</v>
      </c>
      <c r="K54" s="44">
        <v>492.41</v>
      </c>
      <c r="L54" s="44">
        <v>492.41</v>
      </c>
      <c r="M54" s="44">
        <v>492.41</v>
      </c>
      <c r="N54" s="44">
        <v>492.41</v>
      </c>
      <c r="O54" s="378">
        <v>1</v>
      </c>
      <c r="P54" s="378">
        <v>1</v>
      </c>
      <c r="Q54" s="377">
        <v>28</v>
      </c>
      <c r="R54" s="377"/>
      <c r="S54" s="377"/>
    </row>
    <row r="55" spans="1:19" ht="38.5" x14ac:dyDescent="0.35">
      <c r="A55" s="380" t="s">
        <v>166</v>
      </c>
      <c r="B55" s="40" t="s">
        <v>36</v>
      </c>
      <c r="C55" s="38" t="s">
        <v>737</v>
      </c>
      <c r="D55" s="379" t="s">
        <v>736</v>
      </c>
      <c r="E55" s="379" t="s">
        <v>735</v>
      </c>
      <c r="F55" s="379">
        <v>10</v>
      </c>
      <c r="G55" s="44">
        <v>294.47000000000003</v>
      </c>
      <c r="H55" s="44">
        <v>268.14999999999998</v>
      </c>
      <c r="I55" s="44">
        <v>267.01</v>
      </c>
      <c r="J55" s="44">
        <v>267.01</v>
      </c>
      <c r="K55" s="44">
        <v>267.01</v>
      </c>
      <c r="L55" s="44">
        <v>267.01</v>
      </c>
      <c r="M55" s="44">
        <v>267.01</v>
      </c>
      <c r="N55" s="44">
        <v>267.01</v>
      </c>
      <c r="O55" s="378">
        <v>1</v>
      </c>
      <c r="P55" s="378">
        <v>1</v>
      </c>
      <c r="Q55" s="377">
        <v>28</v>
      </c>
      <c r="R55" s="377"/>
      <c r="S55" s="377"/>
    </row>
    <row r="56" spans="1:19" ht="26" x14ac:dyDescent="0.35">
      <c r="A56" s="380" t="s">
        <v>166</v>
      </c>
      <c r="B56" s="40" t="s">
        <v>36</v>
      </c>
      <c r="C56" s="38" t="s">
        <v>734</v>
      </c>
      <c r="D56" s="379" t="s">
        <v>733</v>
      </c>
      <c r="E56" s="379" t="s">
        <v>732</v>
      </c>
      <c r="F56" s="379">
        <v>6</v>
      </c>
      <c r="G56" s="44">
        <v>229.88</v>
      </c>
      <c r="H56" s="44">
        <v>224.6</v>
      </c>
      <c r="I56" s="44">
        <v>221.51</v>
      </c>
      <c r="J56" s="44">
        <v>221.51</v>
      </c>
      <c r="K56" s="44">
        <v>221.51</v>
      </c>
      <c r="L56" s="44">
        <v>221.51</v>
      </c>
      <c r="M56" s="44">
        <v>221.51</v>
      </c>
      <c r="N56" s="44">
        <v>221.51</v>
      </c>
      <c r="O56" s="378">
        <v>0.3</v>
      </c>
      <c r="P56" s="378">
        <v>1</v>
      </c>
      <c r="Q56" s="377">
        <v>28</v>
      </c>
      <c r="R56" s="377"/>
      <c r="S56" s="377"/>
    </row>
    <row r="57" spans="1:19" ht="38.5" x14ac:dyDescent="0.35">
      <c r="A57" s="380" t="s">
        <v>166</v>
      </c>
      <c r="B57" s="40" t="s">
        <v>36</v>
      </c>
      <c r="C57" s="38" t="s">
        <v>731</v>
      </c>
      <c r="D57" s="379" t="s">
        <v>730</v>
      </c>
      <c r="E57" s="379" t="s">
        <v>727</v>
      </c>
      <c r="F57" s="379">
        <v>15</v>
      </c>
      <c r="G57" s="44">
        <v>571.83000000000004</v>
      </c>
      <c r="H57" s="44">
        <v>524.04</v>
      </c>
      <c r="I57" s="44">
        <v>514.04999999999995</v>
      </c>
      <c r="J57" s="44">
        <v>514.04999999999995</v>
      </c>
      <c r="K57" s="44">
        <v>514.04999999999995</v>
      </c>
      <c r="L57" s="44">
        <v>514.04999999999995</v>
      </c>
      <c r="M57" s="44">
        <v>514.04999999999995</v>
      </c>
      <c r="N57" s="44">
        <v>514.04999999999995</v>
      </c>
      <c r="O57" s="378">
        <v>1</v>
      </c>
      <c r="P57" s="378">
        <v>1</v>
      </c>
      <c r="Q57" s="377">
        <v>28</v>
      </c>
      <c r="R57" s="377"/>
      <c r="S57" s="377"/>
    </row>
    <row r="58" spans="1:19" ht="38.5" x14ac:dyDescent="0.35">
      <c r="A58" s="380" t="s">
        <v>166</v>
      </c>
      <c r="B58" s="40" t="s">
        <v>36</v>
      </c>
      <c r="C58" s="38" t="s">
        <v>729</v>
      </c>
      <c r="D58" s="379" t="s">
        <v>728</v>
      </c>
      <c r="E58" s="379" t="s">
        <v>727</v>
      </c>
      <c r="F58" s="379">
        <v>15</v>
      </c>
      <c r="G58" s="44">
        <v>333.09</v>
      </c>
      <c r="H58" s="44">
        <v>271.06</v>
      </c>
      <c r="I58" s="44">
        <v>268.81</v>
      </c>
      <c r="J58" s="44">
        <v>268.81</v>
      </c>
      <c r="K58" s="44">
        <v>268.81</v>
      </c>
      <c r="L58" s="44">
        <v>268.81</v>
      </c>
      <c r="M58" s="44">
        <v>268.81</v>
      </c>
      <c r="N58" s="44">
        <v>268.81</v>
      </c>
      <c r="O58" s="378">
        <v>1</v>
      </c>
      <c r="P58" s="378">
        <v>1</v>
      </c>
      <c r="Q58" s="377">
        <v>28</v>
      </c>
      <c r="R58" s="377"/>
      <c r="S58" s="377"/>
    </row>
    <row r="59" spans="1:19" ht="15" thickBot="1" x14ac:dyDescent="0.4"/>
    <row r="60" spans="1:19" ht="15" thickBot="1" x14ac:dyDescent="0.4">
      <c r="A60" s="408" t="s">
        <v>1</v>
      </c>
      <c r="B60" s="610" t="s">
        <v>35</v>
      </c>
      <c r="C60" s="611"/>
      <c r="D60" s="611"/>
      <c r="E60" s="611"/>
      <c r="F60" s="611"/>
      <c r="G60" s="611"/>
      <c r="H60" s="612"/>
    </row>
    <row r="61" spans="1:19" ht="53.5" x14ac:dyDescent="0.35">
      <c r="A61" s="3" t="s">
        <v>2</v>
      </c>
      <c r="B61" s="4" t="s">
        <v>3</v>
      </c>
      <c r="C61" s="5" t="s">
        <v>4</v>
      </c>
      <c r="D61" s="5" t="s">
        <v>5</v>
      </c>
      <c r="E61" s="5" t="s">
        <v>6</v>
      </c>
      <c r="F61" s="5" t="s">
        <v>190</v>
      </c>
      <c r="G61" s="5" t="s">
        <v>160</v>
      </c>
      <c r="H61" s="5" t="s">
        <v>161</v>
      </c>
      <c r="I61" s="5" t="s">
        <v>726</v>
      </c>
      <c r="J61" s="5" t="s">
        <v>239</v>
      </c>
      <c r="K61" s="5" t="s">
        <v>240</v>
      </c>
      <c r="L61" s="5" t="s">
        <v>241</v>
      </c>
      <c r="M61" s="5" t="s">
        <v>242</v>
      </c>
      <c r="N61" s="5" t="s">
        <v>243</v>
      </c>
      <c r="O61" s="4" t="s">
        <v>14</v>
      </c>
      <c r="P61" s="4" t="s">
        <v>15</v>
      </c>
      <c r="Q61" s="39" t="s">
        <v>16</v>
      </c>
      <c r="R61" s="186" t="s">
        <v>17</v>
      </c>
      <c r="S61" s="9" t="s">
        <v>18</v>
      </c>
    </row>
    <row r="62" spans="1:19" x14ac:dyDescent="0.35">
      <c r="A62" s="41" t="s">
        <v>191</v>
      </c>
      <c r="B62" s="20" t="s">
        <v>20</v>
      </c>
      <c r="C62" s="20" t="s">
        <v>234</v>
      </c>
      <c r="D62" s="20" t="s">
        <v>234</v>
      </c>
      <c r="E62" s="413" t="s">
        <v>21</v>
      </c>
      <c r="F62" s="413" t="s">
        <v>235</v>
      </c>
      <c r="G62" s="22">
        <v>8.18</v>
      </c>
      <c r="H62" s="22">
        <v>7.74</v>
      </c>
      <c r="I62" s="22">
        <v>7.24</v>
      </c>
      <c r="J62" s="66"/>
      <c r="K62" s="66"/>
      <c r="L62" s="192"/>
      <c r="M62" s="349"/>
      <c r="N62" s="149"/>
      <c r="O62" s="66">
        <v>0.3</v>
      </c>
      <c r="P62" s="66">
        <v>0.3</v>
      </c>
      <c r="Q62" s="24">
        <v>20</v>
      </c>
      <c r="R62" s="326">
        <v>3.89</v>
      </c>
      <c r="S62" s="34">
        <v>12000</v>
      </c>
    </row>
    <row r="63" spans="1:19" x14ac:dyDescent="0.35">
      <c r="A63" s="41" t="s">
        <v>196</v>
      </c>
      <c r="B63" s="20" t="s">
        <v>20</v>
      </c>
      <c r="C63" s="20" t="s">
        <v>236</v>
      </c>
      <c r="D63" s="20" t="s">
        <v>236</v>
      </c>
      <c r="E63" s="413" t="s">
        <v>21</v>
      </c>
      <c r="F63" s="413" t="s">
        <v>237</v>
      </c>
      <c r="G63" s="22">
        <v>10.64</v>
      </c>
      <c r="H63" s="22">
        <v>9.81</v>
      </c>
      <c r="I63" s="22">
        <v>9.5299999999999994</v>
      </c>
      <c r="J63" s="66"/>
      <c r="K63" s="66"/>
      <c r="L63" s="192"/>
      <c r="M63" s="349"/>
      <c r="N63" s="149"/>
      <c r="O63" s="66">
        <v>0.3</v>
      </c>
      <c r="P63" s="66">
        <v>0.3</v>
      </c>
      <c r="Q63" s="24">
        <v>20</v>
      </c>
      <c r="R63" s="326">
        <v>5.1100000000000003</v>
      </c>
      <c r="S63" s="34">
        <v>10560</v>
      </c>
    </row>
    <row r="64" spans="1:19" ht="26" x14ac:dyDescent="0.35">
      <c r="A64" s="376" t="s">
        <v>222</v>
      </c>
      <c r="B64" s="40" t="s">
        <v>20</v>
      </c>
      <c r="C64" s="40" t="s">
        <v>155</v>
      </c>
      <c r="D64" s="40" t="s">
        <v>155</v>
      </c>
      <c r="E64" s="374"/>
      <c r="F64" s="374"/>
      <c r="G64" s="43">
        <v>250</v>
      </c>
      <c r="H64" s="43">
        <v>250</v>
      </c>
      <c r="I64" s="43">
        <v>250</v>
      </c>
      <c r="J64" s="373"/>
      <c r="K64" s="373"/>
      <c r="L64" s="372"/>
      <c r="M64" s="349"/>
      <c r="N64" s="371"/>
      <c r="O64" s="42"/>
      <c r="P64" s="42"/>
      <c r="Q64" s="370"/>
      <c r="R64" s="326" t="s">
        <v>232</v>
      </c>
      <c r="S64" s="369"/>
    </row>
    <row r="65" spans="1:19" ht="38.5" x14ac:dyDescent="0.35">
      <c r="A65" s="375" t="s">
        <v>167</v>
      </c>
      <c r="B65" s="40" t="s">
        <v>20</v>
      </c>
      <c r="C65" s="40" t="s">
        <v>238</v>
      </c>
      <c r="D65" s="40" t="s">
        <v>238</v>
      </c>
      <c r="E65" s="374"/>
      <c r="F65" s="374"/>
      <c r="G65" s="43">
        <v>0.25</v>
      </c>
      <c r="H65" s="43">
        <v>0.25</v>
      </c>
      <c r="I65" s="43">
        <v>0.25</v>
      </c>
      <c r="J65" s="373"/>
      <c r="K65" s="373"/>
      <c r="L65" s="372"/>
      <c r="M65" s="349"/>
      <c r="N65" s="371"/>
      <c r="O65" s="42"/>
      <c r="P65" s="42"/>
      <c r="Q65" s="370"/>
      <c r="R65" s="326">
        <v>0.25</v>
      </c>
      <c r="S65" s="369"/>
    </row>
    <row r="66" spans="1:19" ht="15" thickBot="1" x14ac:dyDescent="0.4">
      <c r="I66" s="368"/>
      <c r="J66" s="329"/>
      <c r="K66" s="329"/>
      <c r="L66" s="236"/>
      <c r="M66" s="367"/>
      <c r="N66" s="366"/>
    </row>
    <row r="67" spans="1:19" ht="15" thickBot="1" x14ac:dyDescent="0.4">
      <c r="A67" s="408" t="s">
        <v>1</v>
      </c>
      <c r="B67" s="610" t="s">
        <v>46</v>
      </c>
      <c r="C67" s="611"/>
      <c r="D67" s="611"/>
      <c r="E67" s="611"/>
      <c r="F67" s="611"/>
      <c r="G67" s="611"/>
      <c r="H67" s="612"/>
      <c r="I67" s="368"/>
      <c r="J67" s="329"/>
      <c r="K67" s="329"/>
      <c r="L67" s="236"/>
      <c r="M67" s="367"/>
      <c r="N67" s="366"/>
    </row>
    <row r="68" spans="1:19" ht="53.5" x14ac:dyDescent="0.35">
      <c r="A68" s="14" t="s">
        <v>2</v>
      </c>
      <c r="B68" s="15" t="s">
        <v>3</v>
      </c>
      <c r="C68" s="16" t="s">
        <v>4</v>
      </c>
      <c r="D68" s="16" t="s">
        <v>5</v>
      </c>
      <c r="E68" s="16" t="s">
        <v>6</v>
      </c>
      <c r="F68" s="16" t="s">
        <v>190</v>
      </c>
      <c r="G68" s="16" t="s">
        <v>160</v>
      </c>
      <c r="H68" s="16" t="s">
        <v>161</v>
      </c>
      <c r="I68" s="16" t="s">
        <v>726</v>
      </c>
      <c r="J68" s="16" t="s">
        <v>239</v>
      </c>
      <c r="K68" s="16" t="s">
        <v>240</v>
      </c>
      <c r="L68" s="16" t="s">
        <v>241</v>
      </c>
      <c r="M68" s="16" t="s">
        <v>242</v>
      </c>
      <c r="N68" s="16" t="s">
        <v>243</v>
      </c>
      <c r="O68" s="15" t="s">
        <v>14</v>
      </c>
      <c r="P68" s="15" t="s">
        <v>15</v>
      </c>
      <c r="Q68" s="18" t="s">
        <v>16</v>
      </c>
      <c r="R68" s="186" t="s">
        <v>17</v>
      </c>
      <c r="S68" s="33" t="s">
        <v>18</v>
      </c>
    </row>
    <row r="69" spans="1:19" ht="31.5" x14ac:dyDescent="0.35">
      <c r="A69" s="19" t="s">
        <v>191</v>
      </c>
      <c r="B69" s="20" t="s">
        <v>46</v>
      </c>
      <c r="C69" s="20" t="s">
        <v>244</v>
      </c>
      <c r="D69" s="20" t="s">
        <v>244</v>
      </c>
      <c r="E69" s="20" t="s">
        <v>21</v>
      </c>
      <c r="F69" s="20" t="s">
        <v>245</v>
      </c>
      <c r="G69" s="184">
        <v>25.14</v>
      </c>
      <c r="H69" s="184">
        <v>12.57</v>
      </c>
      <c r="I69" s="184">
        <v>12.57</v>
      </c>
      <c r="J69" s="184">
        <v>5.61</v>
      </c>
      <c r="K69" s="184">
        <v>5.38</v>
      </c>
      <c r="L69" s="184">
        <v>5.0599999999999996</v>
      </c>
      <c r="M69" s="184">
        <v>4.51</v>
      </c>
      <c r="N69" s="20" t="s">
        <v>725</v>
      </c>
      <c r="O69" s="72" t="s">
        <v>724</v>
      </c>
      <c r="P69" s="72" t="s">
        <v>724</v>
      </c>
      <c r="Q69" s="20" t="s">
        <v>183</v>
      </c>
      <c r="R69" s="115" t="s">
        <v>48</v>
      </c>
      <c r="S69" s="365" t="s">
        <v>715</v>
      </c>
    </row>
    <row r="70" spans="1:19" ht="31.5" x14ac:dyDescent="0.35">
      <c r="A70" s="237" t="s">
        <v>196</v>
      </c>
      <c r="B70" s="335" t="s">
        <v>46</v>
      </c>
      <c r="C70" s="335" t="s">
        <v>246</v>
      </c>
      <c r="D70" s="335" t="s">
        <v>246</v>
      </c>
      <c r="E70" s="335" t="s">
        <v>21</v>
      </c>
      <c r="F70" s="364" t="s">
        <v>247</v>
      </c>
      <c r="G70" s="363">
        <v>26.19</v>
      </c>
      <c r="H70" s="336">
        <v>13.1</v>
      </c>
      <c r="I70" s="336">
        <v>10.19</v>
      </c>
      <c r="J70" s="336">
        <v>7.76</v>
      </c>
      <c r="K70" s="336">
        <v>7.28</v>
      </c>
      <c r="L70" s="336">
        <v>5.72</v>
      </c>
      <c r="M70" s="336">
        <v>5.58</v>
      </c>
      <c r="N70" s="335" t="s">
        <v>725</v>
      </c>
      <c r="O70" s="72" t="s">
        <v>724</v>
      </c>
      <c r="P70" s="72" t="s">
        <v>724</v>
      </c>
      <c r="Q70" s="335" t="s">
        <v>183</v>
      </c>
      <c r="R70" s="362" t="s">
        <v>48</v>
      </c>
      <c r="S70" s="361" t="s">
        <v>715</v>
      </c>
    </row>
    <row r="71" spans="1:19" ht="26" x14ac:dyDescent="0.35">
      <c r="A71" s="97" t="s">
        <v>27</v>
      </c>
      <c r="B71" s="20" t="s">
        <v>48</v>
      </c>
      <c r="C71" s="20"/>
      <c r="D71" s="412"/>
      <c r="E71" s="412"/>
      <c r="F71" s="412"/>
      <c r="G71" s="22"/>
      <c r="H71" s="22"/>
      <c r="I71" s="22"/>
      <c r="J71" s="23"/>
      <c r="K71" s="23"/>
      <c r="L71" s="24"/>
      <c r="M71" s="24"/>
      <c r="N71" s="24"/>
      <c r="O71" s="24"/>
      <c r="P71" s="24"/>
      <c r="Q71" s="24"/>
      <c r="R71" s="24"/>
      <c r="S71" s="439"/>
    </row>
    <row r="72" spans="1:19" ht="31.75" customHeight="1" x14ac:dyDescent="0.35">
      <c r="A72" s="97" t="s">
        <v>222</v>
      </c>
      <c r="B72" s="20" t="s">
        <v>400</v>
      </c>
      <c r="C72" s="20" t="s">
        <v>400</v>
      </c>
      <c r="D72" s="20" t="s">
        <v>400</v>
      </c>
      <c r="E72" s="20" t="s">
        <v>400</v>
      </c>
      <c r="F72" s="20" t="s">
        <v>400</v>
      </c>
      <c r="G72" s="20" t="s">
        <v>400</v>
      </c>
      <c r="H72" s="20" t="s">
        <v>400</v>
      </c>
      <c r="I72" s="20" t="s">
        <v>400</v>
      </c>
      <c r="J72" s="20" t="s">
        <v>400</v>
      </c>
      <c r="K72" s="20" t="s">
        <v>400</v>
      </c>
      <c r="L72" s="20" t="s">
        <v>400</v>
      </c>
      <c r="M72" s="20" t="s">
        <v>400</v>
      </c>
      <c r="N72" s="20" t="s">
        <v>400</v>
      </c>
      <c r="O72" s="20" t="s">
        <v>400</v>
      </c>
      <c r="P72" s="20" t="s">
        <v>400</v>
      </c>
      <c r="Q72" s="20" t="s">
        <v>400</v>
      </c>
      <c r="R72" s="20" t="s">
        <v>400</v>
      </c>
      <c r="S72" s="244" t="s">
        <v>400</v>
      </c>
    </row>
    <row r="73" spans="1:19" ht="47.4" customHeight="1" thickBot="1" x14ac:dyDescent="0.4">
      <c r="A73" s="123" t="s">
        <v>167</v>
      </c>
      <c r="B73" s="48" t="s">
        <v>723</v>
      </c>
      <c r="C73" s="48"/>
      <c r="D73" s="440"/>
      <c r="E73" s="440"/>
      <c r="F73" s="440"/>
      <c r="G73" s="124"/>
      <c r="H73" s="124"/>
      <c r="I73" s="124"/>
      <c r="J73" s="49"/>
      <c r="K73" s="49"/>
      <c r="L73" s="31"/>
      <c r="M73" s="31"/>
      <c r="N73" s="31"/>
      <c r="O73" s="31"/>
      <c r="P73" s="31"/>
      <c r="Q73" s="31"/>
      <c r="R73" s="31"/>
      <c r="S73" s="441"/>
    </row>
  </sheetData>
  <mergeCells count="3">
    <mergeCell ref="B67:H67"/>
    <mergeCell ref="B5:H5"/>
    <mergeCell ref="B60:H6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Vendor Info</vt:lpstr>
      <vt:lpstr>1. Set Outs</vt:lpstr>
      <vt:lpstr>2. Recycling Barrels</vt:lpstr>
      <vt:lpstr>3. Recycling Carts</vt:lpstr>
      <vt:lpstr>4. Organics Carts</vt:lpstr>
      <vt:lpstr>5. Public Space, Fixed</vt:lpstr>
      <vt:lpstr>6. Public Space, Collapsible</vt:lpstr>
      <vt:lpstr>7. Roll Offs</vt:lpstr>
      <vt:lpstr>8. Multipurpose Containers</vt:lpstr>
      <vt:lpstr>9. Compost Bins</vt:lpstr>
      <vt:lpstr>10. Kitchen Scrap Buckets</vt:lpstr>
      <vt:lpstr>12. Rain Barrels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lmeintelwade</dc:creator>
  <cp:lastModifiedBy>Minucci, David (DEP)</cp:lastModifiedBy>
  <cp:lastPrinted>2019-01-30T18:27:02Z</cp:lastPrinted>
  <dcterms:created xsi:type="dcterms:W3CDTF">2015-02-06T20:55:42Z</dcterms:created>
  <dcterms:modified xsi:type="dcterms:W3CDTF">2022-02-23T02:34:10Z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1250657195</vt:i4>
  </property>
  <property fmtid="{D5CDD505-2E9C-101B-9397-08002B2CF9AE}" pid="3" name="_NewReviewCycle">
    <vt:lpwstr/>
  </property>
  <property fmtid="{D5CDD505-2E9C-101B-9397-08002B2CF9AE}" pid="4" name="_EmailSubject">
    <vt:lpwstr>FAC87 Contract User Guide and Price File </vt:lpwstr>
  </property>
  <property fmtid="{D5CDD505-2E9C-101B-9397-08002B2CF9AE}" pid="5" name="_AuthorEmail">
    <vt:lpwstr>David.Minucci@MassMail.State.MA.US</vt:lpwstr>
  </property>
  <property fmtid="{D5CDD505-2E9C-101B-9397-08002B2CF9AE}" pid="6" name="_AuthorEmailDisplayName">
    <vt:lpwstr>Minucci, David (DEP)</vt:lpwstr>
  </property>
  <property fmtid="{D5CDD505-2E9C-101B-9397-08002B2CF9AE}" pid="7" name="_PreviousAdHocReviewCycleID">
    <vt:i4>-271021902</vt:i4>
  </property>
  <property fmtid="{D5CDD505-2E9C-101B-9397-08002B2CF9AE}" pid="8" name="_ReviewingToolsShownOnce">
    <vt:lpwstr/>
  </property>
</Properties>
</file>